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EstaPastaDeTrabalho"/>
  <mc:AlternateContent xmlns:mc="http://schemas.openxmlformats.org/markup-compatibility/2006">
    <mc:Choice Requires="x15">
      <x15ac:absPath xmlns:x15ac="http://schemas.microsoft.com/office/spreadsheetml/2010/11/ac" url="Z:\GETAD\22. PLANO DE CONTRATAÇÃO ANUAL - EXERCÍCIO DE 2025\EXERCÍCIO DE 2025\1. PCA - VERSÃO FINAL\PCA - V5\"/>
    </mc:Choice>
  </mc:AlternateContent>
  <xr:revisionPtr revIDLastSave="0" documentId="13_ncr:1_{3A24FDC8-0FFB-45C8-914E-DCEF25910841}" xr6:coauthVersionLast="47" xr6:coauthVersionMax="47" xr10:uidLastSave="{00000000-0000-0000-0000-000000000000}"/>
  <bookViews>
    <workbookView xWindow="28680" yWindow="-120" windowWidth="29040" windowHeight="15720" xr2:uid="{00000000-000D-0000-FFFF-FFFF00000000}"/>
  </bookViews>
  <sheets>
    <sheet name="PCA 2025 - V3" sheetId="10" r:id="rId1"/>
    <sheet name="Listas" sheetId="2" state="hidden" r:id="rId2"/>
    <sheet name="1" sheetId="7" state="veryHidden" r:id="rId3"/>
  </sheets>
  <externalReferences>
    <externalReference r:id="rId4"/>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0" l="1"/>
  <c r="F21" i="10"/>
  <c r="F15" i="10" l="1"/>
  <c r="F59" i="10" l="1"/>
  <c r="F69" i="10" s="1"/>
  <c r="F22" i="10"/>
  <c r="F30" i="10" l="1"/>
  <c r="F71" i="10" s="1"/>
  <c r="A41" i="7" l="1"/>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alcChain>
</file>

<file path=xl/sharedStrings.xml><?xml version="1.0" encoding="utf-8"?>
<sst xmlns="http://schemas.openxmlformats.org/spreadsheetml/2006/main" count="437" uniqueCount="183">
  <si>
    <t>Tipo de Contratação</t>
  </si>
  <si>
    <t>Objeto Resumido</t>
  </si>
  <si>
    <t>Nova</t>
  </si>
  <si>
    <t>Prorrogada</t>
  </si>
  <si>
    <t>Unidade de Medida</t>
  </si>
  <si>
    <t>Quantidade Estimada</t>
  </si>
  <si>
    <t>Baixo</t>
  </si>
  <si>
    <t>Médio</t>
  </si>
  <si>
    <t>Alto</t>
  </si>
  <si>
    <t>ÓRGÃO OU ENTIDADE</t>
  </si>
  <si>
    <t>ÁREA RESPONSÁVEL PELA CONSOLIDAÇÃO</t>
  </si>
  <si>
    <t>observações</t>
  </si>
  <si>
    <t>Estimativa preliminar do valor (R$)</t>
  </si>
  <si>
    <t>Prazo</t>
  </si>
  <si>
    <t>Nível de Complexidade</t>
  </si>
  <si>
    <t>Observações</t>
  </si>
  <si>
    <t>Plano de Contratações Anual - Exercício 2025</t>
  </si>
  <si>
    <t>Classificação orçamentária</t>
  </si>
  <si>
    <t>Agente de contratação ou fiscal</t>
  </si>
  <si>
    <t>Em andamento</t>
  </si>
  <si>
    <t>Setor Demandante</t>
  </si>
  <si>
    <t>SUBEO</t>
  </si>
  <si>
    <t>Serviço de Apoio na Organização dos Encontros Presenciais das Audiências Públicas</t>
  </si>
  <si>
    <t>Serviço</t>
  </si>
  <si>
    <t>3.3.90.39.00</t>
  </si>
  <si>
    <t>Thássia da Silva Marques</t>
  </si>
  <si>
    <t>Serviço de Transporte para a Organização dos Encontros Presenciais das Audiências Públicas</t>
  </si>
  <si>
    <t>3.3.90.33.00</t>
  </si>
  <si>
    <t xml:space="preserve">Conseplan </t>
  </si>
  <si>
    <t>Unidade</t>
  </si>
  <si>
    <t>3.3.90.47.00</t>
  </si>
  <si>
    <t>Juliani Nunes Campos Johanson</t>
  </si>
  <si>
    <t>Capacitações SUBEO 2025</t>
  </si>
  <si>
    <t>GETAD</t>
  </si>
  <si>
    <t>3.3.90.20.00</t>
  </si>
  <si>
    <t>TOTAL ESTIMADO SUBEO</t>
  </si>
  <si>
    <t>SUBEPP</t>
  </si>
  <si>
    <t>Contratação de inscrições para o “20° SCGP 2025 - Seminário Capixaba de Gestão de Projetos (SCGP)</t>
  </si>
  <si>
    <t>TOTAL ESTIMADO SUBEPP</t>
  </si>
  <si>
    <t>SUBCAP</t>
  </si>
  <si>
    <t>Contratação de empresa especializada em organização e gerenciamento de eventos institucionais presenciais e híbridos.</t>
  </si>
  <si>
    <t>TOTAL ESTIMADO SUBCAP</t>
  </si>
  <si>
    <t>CGTI</t>
  </si>
  <si>
    <t>Licença Software Canva</t>
  </si>
  <si>
    <t>3.3.90.40.00</t>
  </si>
  <si>
    <t>Thassia da Silva Marques</t>
  </si>
  <si>
    <t>Utilização pela Assessoria de Comunicação da SEP na produção de conteúdo de divulgação das ações do Governo.</t>
  </si>
  <si>
    <t>Aquisição de webcams</t>
  </si>
  <si>
    <t>3.3.90.30.00</t>
  </si>
  <si>
    <t>Aquisição de 10 webcams para utilização pelos servidores da SEP</t>
  </si>
  <si>
    <t>Contratação de prestação de serviços de suporte técnico, operação, manutenção preventiva e corretiva com fornecimento de peças e materiais para a Central Privada de Comutação Telefônica (CPCT) – PABX, provida de tecnologia TDM/IP, analógica, digital e IP para a SEPManutenção de PABX</t>
  </si>
  <si>
    <t>Contratação de treinamentos na área de Tecnologia da Informação</t>
  </si>
  <si>
    <t>Serviços de Outsourcing de Impressão</t>
  </si>
  <si>
    <t xml:space="preserve">Hanailsom Belcavello da Silva </t>
  </si>
  <si>
    <t>Serviços de Administração, Desenvolvimento, Manutenção e Suporte de Sistemas e Infraestrutura de Tecnologia da Informação</t>
  </si>
  <si>
    <t xml:space="preserve">Vagner Dargan Cordeiro </t>
  </si>
  <si>
    <t>TOTAL ESTIMADO CGTI</t>
  </si>
  <si>
    <t>-</t>
  </si>
  <si>
    <t>3.3.90.37.00</t>
  </si>
  <si>
    <t>Prestação de serviços administrativos e de suporte de nível operacional, por meio de postos de Assistentes Administrativos e Encarregados</t>
  </si>
  <si>
    <t>Amanda Ferreira Lichtenheld</t>
  </si>
  <si>
    <t>Convênio de Cooperação Mútua é a absorção de mão de obra dos presos em cumprimento de pena em regime semiaberto</t>
  </si>
  <si>
    <t xml:space="preserve">Dayana Rosa da Costa </t>
  </si>
  <si>
    <t xml:space="preserve">Valor anual estimado, referente a 10 (dez) reeducandos. O valor já prevê o aumento do salário mínimo, bem como aumento do vale transporte. </t>
  </si>
  <si>
    <t>Pesquisa e avaliação dos impactos do Programa Estado Presente na taxa de homicídios e demais indicadores sociais no Espírito Santo no período de 2019 a 2022.</t>
  </si>
  <si>
    <t>Prestação de Serviços Fornecimento de Passagens Aéreas, Nacionais e Internacionais</t>
  </si>
  <si>
    <t>Prestação de serviços de locação de veículo automotor leve, sem motorista, modelo de representação</t>
  </si>
  <si>
    <t>Valor anual estimado já prevendo o reajuste contratual, conforme Cláusula Terceira do Contrato nº 006/2022.</t>
  </si>
  <si>
    <t>Aquisição materiais de limpeza</t>
  </si>
  <si>
    <t xml:space="preserve">Aquisição de vale transporte para os servidores, estagiários e recarga dos cartões de serviço </t>
  </si>
  <si>
    <t>3.3.90.49.00</t>
  </si>
  <si>
    <t>Prestação de serviços de gerenciamento do abastecimento de combustíveis e da manutenção preventiva e corretiva da frota oficial.</t>
  </si>
  <si>
    <t>Valor anual estimado já prevendo o reajuste contratual, conforme Cláusula Terceira do Contrato nº 009/2023.</t>
  </si>
  <si>
    <t>Locação de 01 Veículo Automotor de Serviço</t>
  </si>
  <si>
    <t>Valor anual estimado já prevendo o reajuste contratual, conforme Cláusula Terceira do Contrato nº 001/2022.</t>
  </si>
  <si>
    <t>Manutenção preventiva e corretiva em aparelho de ar condicionado</t>
  </si>
  <si>
    <t>Valor anual estimado já prevendo o reajuste contratual, conforme Cláusula Terceira do Contrato nº 011/2023.</t>
  </si>
  <si>
    <t>Aquisição materiais de expediente</t>
  </si>
  <si>
    <t xml:space="preserve">Aquisição de generos alimenticios (café, açucar, chá, adoçante) </t>
  </si>
  <si>
    <t>Serviço de chaveiro sob demanda com fornecimento de materiais</t>
  </si>
  <si>
    <t>3.3.90.39.00 / 3.3.90.30.00</t>
  </si>
  <si>
    <t>Fornecimento de agua mineral em galão de 20l e garrafinha de 500ml</t>
  </si>
  <si>
    <t>Taxa de residuos solidos Fabio Ruschi - IPTU</t>
  </si>
  <si>
    <t>Aquisição de eletrodoméstico</t>
  </si>
  <si>
    <t>Prestação de serviços de publicações de atos oficiais, atos relacionados a procedimentos licitatórios, resumos de atos contratuais, de pessoal, rescisões, retificações, ordens de serviços, instruções, portarias, decretos e outros.</t>
  </si>
  <si>
    <t>3.3.91.39.00</t>
  </si>
  <si>
    <t>Alessandro Furtado de Oliveira</t>
  </si>
  <si>
    <t>Valor anual estimado já prevendo o reajuste no preço, levando em consideração às atualizações da
Tabela de Serviços do DIO/ES. A contratação possui vigência até 2027.</t>
  </si>
  <si>
    <t>Aquisição de utensílios de copa e cozinha</t>
  </si>
  <si>
    <t>Taxa de condomínio vagas de garagem do edifício “Martinho de Freitas”</t>
  </si>
  <si>
    <t xml:space="preserve">3.3.90.39.00 </t>
  </si>
  <si>
    <t>Prestação de serviços de telefonia para operacionalização da rede corporativa do governo do Estado do Espírito Santo - telefonia fixa local e interurbana, 0800 e tridígito</t>
  </si>
  <si>
    <t>O valor considerando possível reajuste, levando em consideração o Índice de Serviços de
Telecomunicações (IST), divulgado pela ANATEL, ou outro índice que vier a substituí-lo, conforme Cláusula Terceira do Contrato nº 002/2024.</t>
  </si>
  <si>
    <t>Publicação de matérias legais em jornal de grande circulação</t>
  </si>
  <si>
    <t>Para dar publicidade aos Atos desta SEP,  conforme disposto no art. 54, §1º, da Lei nº.
14.133/2021 (nova Lei Geral de Licitações e Contratos) e</t>
  </si>
  <si>
    <t>Assinatura impressa e digital  jornal A Tribuna</t>
  </si>
  <si>
    <t>Assinatura digital  jornal A gazeta</t>
  </si>
  <si>
    <t>Para atender aos setores da SEP em 2025</t>
  </si>
  <si>
    <t>Aquisição de Certificados Digitais</t>
  </si>
  <si>
    <t>Manutenção e recarga extintores</t>
  </si>
  <si>
    <t>Para recarga dos extintores da SEP</t>
  </si>
  <si>
    <t>Contratação de produtos e serviços por meio de Pacote de Serviços dos CORREIOS mediante adesão ao Termo de Condições Comerciais, que permite a compra de produtos e utilização dos diversos serviços dos CORREIOS por meio dos canais de atendimento disponibilizados..</t>
  </si>
  <si>
    <t>Para atender atender as necessidades da SEP durante o exercicio de 2025. O valor anual estimado já contempla o reajuste tarifário, promovido pelo Ministério das
Comunicações, em conformidade com o Art.70, I da Lei nº 9069, de 29 de junho de 1995, combinada
com o Portaria n° 386 de 30 de agosto de 2018 do Ministério da Fazenda</t>
  </si>
  <si>
    <t>Assinatura digital  jornal Valor Economico</t>
  </si>
  <si>
    <t>Para atender ao Gabinete e Assessoria em 2025</t>
  </si>
  <si>
    <t>Assinatura digital  jornal Folha de São Paulo</t>
  </si>
  <si>
    <t>Taxa de residuos solidos garagens - IPTU</t>
  </si>
  <si>
    <t>TOTAL ESTIMADO GETAD</t>
  </si>
  <si>
    <t>Secretaria de Estado de Economia e Planejamento</t>
  </si>
  <si>
    <t>Gerência Técnico Administrativa</t>
  </si>
  <si>
    <t>3.3.90.36.00 / 3.3.90.47.00 / 
3.3.91.39.00</t>
  </si>
  <si>
    <r>
      <t xml:space="preserve">Contratação de empresa fornecedora de Vale-transporte, em atendimento as
necessidades de deslocamento dos servidores e Estagiários, da residência para o trabalho e
vice-versa, por meio de transporte público coletivo, na Grande Vitória. </t>
    </r>
    <r>
      <rPr>
        <b/>
        <sz val="9"/>
        <color theme="1"/>
        <rFont val="Times New Roman"/>
        <family val="1"/>
      </rPr>
      <t xml:space="preserve">O valor já contempla o reajuste da passagem que ocorre anualmente. </t>
    </r>
  </si>
  <si>
    <t>TOTAL ESTIMADO SEP PCA 2025</t>
  </si>
  <si>
    <t>Calendário de Contratações</t>
  </si>
  <si>
    <t>Mensal</t>
  </si>
  <si>
    <t>O valor refere-se ao gasto anual estimado.</t>
  </si>
  <si>
    <t xml:space="preserve">O quantitativo compreende 04 vagas de garagem. </t>
  </si>
  <si>
    <t>CM/Coluna</t>
  </si>
  <si>
    <t>Serviço/Unidade</t>
  </si>
  <si>
    <t>Unid/Cx/Litro/ml/pacote</t>
  </si>
  <si>
    <t>Unid/Cx/pacote/cartela</t>
  </si>
  <si>
    <t>Unid/Cx/pacote</t>
  </si>
  <si>
    <t>Unid/cx/pacote</t>
  </si>
  <si>
    <t>Aquisição de uniformes para atender ao Convênio nº 047/2024.</t>
  </si>
  <si>
    <r>
      <t xml:space="preserve">Valor estimado referente a inscrição em congresso. Esse Seminário compõe a ação de Capacitação para os Gerentes de Programas e de Projetos. </t>
    </r>
    <r>
      <rPr>
        <b/>
        <sz val="9"/>
        <color theme="1"/>
        <rFont val="Times New Roman"/>
        <family val="1"/>
      </rPr>
      <t xml:space="preserve">Poderá ser suplementado, a depender do valor da inscrição unitária. </t>
    </r>
  </si>
  <si>
    <r>
      <t xml:space="preserve">Serão contratados treinamentos para as ferramentas que a CGTI utiliza, tanto nos serviços internos como externos. </t>
    </r>
    <r>
      <rPr>
        <b/>
        <sz val="9"/>
        <color theme="3"/>
        <rFont val="Times New Roman"/>
        <family val="1"/>
      </rPr>
      <t>Por se tratar de cursos que há o pagamento de inscrição, o valor poderá ser suplementado.</t>
    </r>
  </si>
  <si>
    <r>
      <t xml:space="preserve">O quantitativo é estimado. </t>
    </r>
    <r>
      <rPr>
        <b/>
        <sz val="9"/>
        <color theme="1"/>
        <rFont val="Times New Roman"/>
        <family val="1"/>
      </rPr>
      <t xml:space="preserve">Além disso, o valor e a quantidade poderão ser suplementados em decorrência da estimativa de gastos até o término do exercício de 2024. </t>
    </r>
  </si>
  <si>
    <t>A quantidade é estimada, cujo serviço/produto será utilizado para manutenção de portas e fechaduras desta SEP durante o exercicio de 2025.</t>
  </si>
  <si>
    <t>Fornecimento de agua mineral aos servidores e visitantes da SEP</t>
  </si>
  <si>
    <t>Para atendimento de obrigações acessórias da SEP</t>
  </si>
  <si>
    <r>
      <t xml:space="preserve">A contratação se faz necessária ante a realização de Workshop de capacitação, para aproximadamente 40 (quarenta) pessoas, com duração diária de aproximadamente 06 (seis) horas, durante 05 (cinco) dias. </t>
    </r>
    <r>
      <rPr>
        <b/>
        <sz val="9"/>
        <color theme="1"/>
        <rFont val="Times New Roman"/>
        <family val="1"/>
      </rPr>
      <t>Poderá ser suplementado, a depender do objeto contratado.</t>
    </r>
  </si>
  <si>
    <t xml:space="preserve">Prazo que o produto precisa estar disponível/contratado/prorrogado. </t>
  </si>
  <si>
    <t>Prazo para início dos procedimentos de Aquisição/Contratação/Renovação.</t>
  </si>
  <si>
    <t>4.4.90.52.00</t>
  </si>
  <si>
    <r>
      <t xml:space="preserve">Contratação de inscrições para participação do 14ª Congresso PMO SUMMIT Latin America </t>
    </r>
    <r>
      <rPr>
        <sz val="9"/>
        <color rgb="FFFF0000"/>
        <rFont val="Times New Roman"/>
        <family val="1"/>
      </rPr>
      <t>***</t>
    </r>
  </si>
  <si>
    <r>
      <t xml:space="preserve">Aquisição de Tablets para a SEP </t>
    </r>
    <r>
      <rPr>
        <b/>
        <sz val="9"/>
        <color rgb="FF00B0F0"/>
        <rFont val="Times New Roman"/>
        <family val="1"/>
      </rPr>
      <t>***</t>
    </r>
  </si>
  <si>
    <t>***</t>
  </si>
  <si>
    <t xml:space="preserve">Processo incluído em substituição a outra contratação anteriormente prevista. </t>
  </si>
  <si>
    <r>
      <t xml:space="preserve">Serviços de reparos hidráulicos no 4º e 5º andar desta SEP </t>
    </r>
    <r>
      <rPr>
        <b/>
        <sz val="9"/>
        <color rgb="FF00B050"/>
        <rFont val="Times New Roman"/>
        <family val="1"/>
      </rPr>
      <t>***</t>
    </r>
  </si>
  <si>
    <t>TOTAL AUTORIZADO NA LOA GND 3 E 4 (excluindo despesas obrigatórias e de pessoal)</t>
  </si>
  <si>
    <t>Concessão de 01 (uma) bolsa para o Desenvolvimento 
e a Capacitação na Gestão Pública por meio da Pesquisa e Inovação em Políticas Públicas, com Seleção, Treinamento, Alocação e Gestão de Bolsistas para Atuação em Inovação no Governo.</t>
  </si>
  <si>
    <t>3.3.90.20</t>
  </si>
  <si>
    <r>
      <t xml:space="preserve">Valor anual estimado para 06 (seis) postos de trabalho, visando atender à crescente demanda por produtos e serviços de Tecnologia da Informação oriunda das suas unidades de negócio, bem como a provisão de soluções tecnológicas capazes de proverem serviços públicos digitais aos cidadãos e demais instituições do Governo. O valor já considera reajuste a ser celebrado, conforme Cláusula Décima Quarta do Contrato nº 012/2023. </t>
    </r>
    <r>
      <rPr>
        <b/>
        <sz val="9"/>
        <color theme="1"/>
        <rFont val="Times New Roman"/>
        <family val="1"/>
      </rPr>
      <t xml:space="preserve"> </t>
    </r>
  </si>
  <si>
    <t xml:space="preserve">Optamos por estimar uma passagem aérea por mês, durante o exercicio de 2025. </t>
  </si>
  <si>
    <t xml:space="preserve">O quantitativo é estimado. </t>
  </si>
  <si>
    <t>jun/25</t>
  </si>
  <si>
    <t>mar/25</t>
  </si>
  <si>
    <t>Abr/25</t>
  </si>
  <si>
    <t>3.3.90.39.16</t>
  </si>
  <si>
    <t xml:space="preserve">Processos que surgiram durante a execução do orçamento de 2025, sendo justificado no campo "Observações". </t>
  </si>
  <si>
    <t>fev/25</t>
  </si>
  <si>
    <r>
      <t xml:space="preserve">Contratação de empresa para, sob demanda, realizar reforma, recuperação, ampliação, demolição, adaptação e manutenção predial (pequenas reformas), com fornecimento de peças, equipamentos, materiais e mão de obra </t>
    </r>
    <r>
      <rPr>
        <sz val="9"/>
        <color theme="9" tint="-0.249977111117893"/>
        <rFont val="Times New Roman"/>
        <family val="1"/>
      </rPr>
      <t>***</t>
    </r>
  </si>
  <si>
    <r>
      <t xml:space="preserve">Prestação de serviço de controle de pragas - Desinsetização </t>
    </r>
    <r>
      <rPr>
        <b/>
        <sz val="9"/>
        <color theme="9" tint="-0.249977111117893"/>
        <rFont val="Times New Roman"/>
        <family val="1"/>
      </rPr>
      <t>***</t>
    </r>
  </si>
  <si>
    <t>Metro quadrado</t>
  </si>
  <si>
    <t>Para atender a nova sede desta Secretaria, tendo em vista a necessidade de desocupação do Ed. Fábio Ruschi.</t>
  </si>
  <si>
    <r>
      <t xml:space="preserve">Aquisição de purificadores de água para a nova sede da SEP </t>
    </r>
    <r>
      <rPr>
        <sz val="9"/>
        <color theme="9" tint="-0.249977111117893"/>
        <rFont val="Times New Roman"/>
        <family val="1"/>
      </rPr>
      <t>***</t>
    </r>
  </si>
  <si>
    <r>
      <t xml:space="preserve">Aquisição de persianas e bandôs, incluindo instalação para a nova sede da SEP </t>
    </r>
    <r>
      <rPr>
        <sz val="9"/>
        <color theme="9" tint="-0.249977111117893"/>
        <rFont val="Times New Roman"/>
        <family val="1"/>
      </rPr>
      <t>***</t>
    </r>
  </si>
  <si>
    <t xml:space="preserve">Valor anual estimado, referente a 09 (nove) postos de assistente administrativo. O valor já considera a repactuação contratual no exercício de 2025. </t>
  </si>
  <si>
    <r>
      <t xml:space="preserve">Despesa Recorrente Anualmente. Com contratações especificas, não há contratos desde já firmados. Os fornecedores são acionados de modo pontual. Refere-se a 05 encontros presenciais. Para a referida contratação, </t>
    </r>
    <r>
      <rPr>
        <b/>
        <sz val="9"/>
        <color theme="1"/>
        <rFont val="Times New Roman"/>
        <family val="1"/>
      </rPr>
      <t>o valor constante na coluna "Estimativa preliminar do valor (R$)" corresponde exatamente ao montante executado no exercício.</t>
    </r>
  </si>
  <si>
    <r>
      <t xml:space="preserve">Refere-se a anuidade do Conselho Nacional de Secretários de Estado de Planejamento - CONSEPLAN.Para a referida contratação, </t>
    </r>
    <r>
      <rPr>
        <b/>
        <sz val="9"/>
        <color theme="1"/>
        <rFont val="Times New Roman"/>
        <family val="1"/>
      </rPr>
      <t>o valor constante na coluna "Estimativa preliminar do valor (R$)" corresponde exatamente ao montante executado no exercício.</t>
    </r>
  </si>
  <si>
    <r>
      <t xml:space="preserve">Capacitações Alta Gestão e GPOs, por meio 
de descentralizações orçamentárias. Para a referida contratação, </t>
    </r>
    <r>
      <rPr>
        <b/>
        <sz val="9"/>
        <color theme="1"/>
        <rFont val="Times New Roman"/>
        <family val="1"/>
      </rPr>
      <t>o valor constante na coluna "Estimativa preliminar do valor (R$)" corresponde exatamente ao montante executado no exercício.</t>
    </r>
  </si>
  <si>
    <r>
      <t>Oportunidade de participação em evento de gerenciamento de projetos. Para a referida contratação</t>
    </r>
    <r>
      <rPr>
        <b/>
        <sz val="9"/>
        <color theme="1"/>
        <rFont val="Times New Roman"/>
        <family val="1"/>
      </rPr>
      <t>, o valor constante na coluna "Estimativa preliminar do valor (R$)" corresponde exatamente ao montante executado no exercício.</t>
    </r>
  </si>
  <si>
    <r>
      <t xml:space="preserve">Manutenção do sistema local de telefonia (PABX) da SEP. Para a referida contratação, </t>
    </r>
    <r>
      <rPr>
        <b/>
        <sz val="9"/>
        <color theme="1"/>
        <rFont val="Times New Roman"/>
        <family val="1"/>
      </rPr>
      <t>o valor constante na coluna "Estimativa preliminar do valor (R$)" corresponde ao montante que será executado no exercício.</t>
    </r>
  </si>
  <si>
    <r>
      <rPr>
        <b/>
        <sz val="9"/>
        <color theme="1"/>
        <rFont val="Times New Roman"/>
        <family val="1"/>
      </rPr>
      <t>Para a referida aquisição</t>
    </r>
    <r>
      <rPr>
        <sz val="9"/>
        <color theme="1"/>
        <rFont val="Times New Roman"/>
        <family val="1"/>
      </rPr>
      <t>, o valor constante na coluna "Estimativa preliminar do valor (R$)" corresponde exatamente ao montante executado no exercício.</t>
    </r>
  </si>
  <si>
    <r>
      <t xml:space="preserve">Realizado por meio de descentralização de recursos, que se efetivará em feveireiro/2025, quando da abertura do exercício financeiro. </t>
    </r>
    <r>
      <rPr>
        <b/>
        <sz val="9"/>
        <color theme="1"/>
        <rFont val="Times New Roman"/>
        <family val="1"/>
      </rPr>
      <t>Para a referida contratação</t>
    </r>
    <r>
      <rPr>
        <sz val="9"/>
        <color theme="1"/>
        <rFont val="Times New Roman"/>
        <family val="1"/>
      </rPr>
      <t>, o valor constante na coluna "Estimativa preliminar do valor (R$)" corresponde exatamente ao montante executado no exercício.</t>
    </r>
  </si>
  <si>
    <r>
      <t xml:space="preserve">Processo incluído durante a execução do orçamento de 2025, em razão de reparos emergenciais a serem realizados na Secretaria. </t>
    </r>
    <r>
      <rPr>
        <b/>
        <sz val="9"/>
        <color theme="1"/>
        <rFont val="Times New Roman"/>
        <family val="1"/>
      </rPr>
      <t>Para a referida contratação,</t>
    </r>
    <r>
      <rPr>
        <sz val="9"/>
        <color theme="1"/>
        <rFont val="Times New Roman"/>
        <family val="1"/>
      </rPr>
      <t xml:space="preserve"> o valor constante na coluna "Estimativa preliminar do valor (R$)" corresponde exatamente ao montante executado no exercício.</t>
    </r>
  </si>
  <si>
    <t xml:space="preserve">Para atendimento a SEP no exercício de 2025. Valor estimado. </t>
  </si>
  <si>
    <r>
      <t xml:space="preserve">Refere-se a 10 reeducandos, nos termos do Convênio 047/2024. </t>
    </r>
    <r>
      <rPr>
        <b/>
        <sz val="9"/>
        <color theme="1"/>
        <rFont val="Times New Roman"/>
        <family val="1"/>
      </rPr>
      <t>Para a referida aquisição, o valor constante na coluna "Estimativa preliminar do valor (R$)" corresponde exatamente ao montante executado no exercício.</t>
    </r>
  </si>
  <si>
    <r>
      <t xml:space="preserve">Para atendimento aos setores da SEP. </t>
    </r>
    <r>
      <rPr>
        <b/>
        <sz val="9"/>
        <color theme="1"/>
        <rFont val="Times New Roman"/>
        <family val="1"/>
      </rPr>
      <t>Para a referida contratação, o valor constante na coluna "Estimativa preliminar do valor (R$)" corresponde exatamente ao montante executado no exercício.</t>
    </r>
  </si>
  <si>
    <r>
      <t xml:space="preserve">Refere-se a dois pavimentos do Ed. Fábio Ruschi. </t>
    </r>
    <r>
      <rPr>
        <b/>
        <sz val="9"/>
        <color theme="1"/>
        <rFont val="Times New Roman"/>
        <family val="1"/>
      </rPr>
      <t>Para a referida despesa, o valor constante na coluna "Estimativa preliminar do valor (R$)" corresponde exatamente ao montante executado no exercício.</t>
    </r>
  </si>
  <si>
    <r>
      <t xml:space="preserve">Para atendimento a SEP durante o exercício de 2025. </t>
    </r>
    <r>
      <rPr>
        <b/>
        <sz val="9"/>
        <color theme="1"/>
        <rFont val="Times New Roman"/>
        <family val="1"/>
      </rPr>
      <t>Para a referida despesa, o valor constante na coluna "Estimativa preliminar do valor (R$)" corresponde exatamente ao montante executado no exercício.</t>
    </r>
  </si>
  <si>
    <r>
      <t xml:space="preserve">Com o aumento de baratas na Secretaria, faz-se necesário a contratação do serviço para combate/diminuição. </t>
    </r>
    <r>
      <rPr>
        <b/>
        <sz val="9"/>
        <color theme="1"/>
        <rFont val="Times New Roman"/>
        <family val="1"/>
      </rPr>
      <t>Para a referida contratação, o valor constante na coluna "Estimativa preliminar do valor (R$)" corresponde exatamente ao montante executado no exercício.</t>
    </r>
  </si>
  <si>
    <r>
      <t xml:space="preserve">Contratação de empresa especializada na prestação de serviços de mudança comercial, a fim de concretizar a transferência de sede da SEP. </t>
    </r>
    <r>
      <rPr>
        <sz val="9"/>
        <color theme="9" tint="-0.249977111117893"/>
        <rFont val="Times New Roman"/>
        <family val="1"/>
      </rPr>
      <t>***</t>
    </r>
  </si>
  <si>
    <r>
      <t>Contratação de inscrições para o "PMO.Gov Summit"</t>
    </r>
    <r>
      <rPr>
        <sz val="9"/>
        <color theme="9" tint="-0.249977111117893"/>
        <rFont val="Times New Roman"/>
        <family val="1"/>
      </rPr>
      <t>***</t>
    </r>
  </si>
  <si>
    <t>Oportunidade de participação em evento de gerenciamento de projetos no setor público</t>
  </si>
  <si>
    <t xml:space="preserve">Processo incluído no PCA 2025, tendo em vista que a despesa fixada estava prevista no orçamento de 2024, entretanto devido a fase externa da licitação, o mesmo se estendeu no presente exercício, com a classificação orçamentária do exercício vigente (2025). </t>
  </si>
  <si>
    <r>
      <t xml:space="preserve">Aquisição de peças para conversão do PABX da SEP da tecnologia TDM para tecnologia IP. </t>
    </r>
    <r>
      <rPr>
        <sz val="9"/>
        <color theme="5" tint="0.499984740745262"/>
        <rFont val="Times New Roman"/>
        <family val="1"/>
      </rPr>
      <t>***</t>
    </r>
  </si>
  <si>
    <t xml:space="preserve">A aquisição abrange 203 quantitativos, sendo distribuídos em: licença de ramais, placa IP, aparelhos IP, atualização de versão de licença e configuração. </t>
  </si>
  <si>
    <r>
      <t xml:space="preserve">Aquisição de mobiliário para atender a nova sede da SEP. </t>
    </r>
    <r>
      <rPr>
        <sz val="9"/>
        <color theme="9" tint="-0.249977111117893"/>
        <rFont val="Times New Roman"/>
        <family val="1"/>
      </rPr>
      <t>***</t>
    </r>
  </si>
  <si>
    <t>Para atender a nova sede desta Secretaria, tendo em vista a necessidade de desocupação do Ed. Fábio Ruschi. Os quantitativos estão sendo distribuídos em mobiliários para refeitrório e CGTI.</t>
  </si>
  <si>
    <r>
      <t xml:space="preserve">Aquisição de aparelhos de ar condicionado para a nova SEP. </t>
    </r>
    <r>
      <rPr>
        <sz val="9"/>
        <color theme="9" tint="-0.249977111117893"/>
        <rFont val="Times New Roman"/>
        <family val="1"/>
      </rPr>
      <t>***</t>
    </r>
  </si>
  <si>
    <t>3.3.90.30.00 e 
4.4.90.52.00</t>
  </si>
  <si>
    <t xml:space="preserve">A Secretaria de Economia e Planejamento (SEP) necessita realizar reforma, recuperação,
ampliação, demolição, adaptação e manutenção predial, com fornecimento de peças, equipamentos,
materiais e mão de obra, no ambiente disponibilizado do Ed. Petrovix, visando a adaptação de espaços que
permitirão a realocação provisória de suas atividades, em virtude da necessidade de desocupação do Edifício Fábio Ruschi, atualmente ocupado pela SEP, que passará por uma reforma estrutural completa (“retrofit”),
conforme informado no OFÍCIO/SEGER/SUBAD Nº 196/2024 (peça #3 2024-7DZCSC). Além disso, o valor estimado contempla aditivo de valor no percentual de 25% aproximadamente.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</si>
</sst>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29"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0"/>
      <name val="Times New Roman"/>
      <family val="1"/>
    </font>
    <font>
      <sz val="10"/>
      <color rgb="FF000000"/>
      <name val="Times New Roman"/>
      <family val="1"/>
    </font>
    <font>
      <b/>
      <sz val="16"/>
      <color theme="0"/>
      <name val="Times New Roman"/>
      <family val="1"/>
    </font>
    <font>
      <sz val="10"/>
      <color theme="0"/>
      <name val="Times New Roman"/>
      <family val="1"/>
    </font>
    <font>
      <b/>
      <sz val="9"/>
      <color theme="0"/>
      <name val="Times New Roman"/>
      <family val="1"/>
    </font>
    <font>
      <sz val="10"/>
      <color rgb="FF000000"/>
      <name val="Arial"/>
      <family val="2"/>
      <scheme val="minor"/>
    </font>
    <font>
      <sz val="9"/>
      <color theme="1"/>
      <name val="Times New Roman"/>
      <family val="1"/>
    </font>
    <font>
      <sz val="9"/>
      <name val="Times New Roman"/>
      <family val="1"/>
    </font>
    <font>
      <sz val="9"/>
      <color rgb="FF000000"/>
      <name val="Times New Roman"/>
      <family val="1"/>
    </font>
    <font>
      <b/>
      <sz val="10"/>
      <color theme="1"/>
      <name val="Times New Roman"/>
      <family val="1"/>
    </font>
    <font>
      <b/>
      <sz val="10"/>
      <color rgb="FF000000"/>
      <name val="Times New Roman"/>
      <family val="1"/>
    </font>
    <font>
      <b/>
      <sz val="9"/>
      <color theme="1"/>
      <name val="Times New Roman"/>
      <family val="1"/>
    </font>
    <font>
      <sz val="9"/>
      <color rgb="FFFF0000"/>
      <name val="Times New Roman"/>
      <family val="1"/>
    </font>
    <font>
      <sz val="9"/>
      <color theme="3"/>
      <name val="Times New Roman"/>
      <family val="1"/>
    </font>
    <font>
      <b/>
      <sz val="9"/>
      <color theme="3"/>
      <name val="Times New Roman"/>
      <family val="1"/>
    </font>
    <font>
      <b/>
      <sz val="10"/>
      <color theme="0"/>
      <name val="Times New Roman"/>
      <family val="1"/>
    </font>
    <font>
      <b/>
      <sz val="9"/>
      <color rgb="FF00B0F0"/>
      <name val="Times New Roman"/>
      <family val="1"/>
    </font>
    <font>
      <b/>
      <sz val="10"/>
      <color rgb="FFFF0000"/>
      <name val="Times New Roman"/>
      <family val="1"/>
    </font>
    <font>
      <b/>
      <sz val="10"/>
      <color rgb="FF00B0F0"/>
      <name val="Times New Roman"/>
      <family val="1"/>
    </font>
    <font>
      <b/>
      <sz val="9"/>
      <color rgb="FF00B050"/>
      <name val="Times New Roman"/>
      <family val="1"/>
    </font>
    <font>
      <b/>
      <sz val="10"/>
      <color rgb="FF00B050"/>
      <name val="Times New Roman"/>
      <family val="1"/>
    </font>
    <font>
      <sz val="9"/>
      <color theme="9" tint="-0.249977111117893"/>
      <name val="Times New Roman"/>
      <family val="1"/>
    </font>
    <font>
      <b/>
      <sz val="9"/>
      <color theme="9" tint="-0.249977111117893"/>
      <name val="Times New Roman"/>
      <family val="1"/>
    </font>
    <font>
      <sz val="9"/>
      <color theme="5" tint="0.499984740745262"/>
      <name val="Times New Roman"/>
      <family val="1"/>
    </font>
  </fonts>
  <fills count="1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
      <patternFill patternType="solid">
        <fgColor theme="0"/>
        <bgColor rgb="FFFFFFFF"/>
      </patternFill>
    </fill>
    <fill>
      <patternFill patternType="solid">
        <fgColor theme="2" tint="-0.14999847407452621"/>
        <bgColor indexed="64"/>
      </patternFill>
    </fill>
    <fill>
      <patternFill patternType="solid">
        <fgColor theme="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theme="2"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19">
    <xf numFmtId="0" fontId="0" fillId="0" borderId="0" xfId="0"/>
    <xf numFmtId="0" fontId="3" fillId="2" borderId="1" xfId="0" applyFont="1" applyFill="1" applyBorder="1" applyAlignment="1">
      <alignment horizontal="center" wrapText="1"/>
    </xf>
    <xf numFmtId="0" fontId="4" fillId="0" borderId="1" xfId="0" applyFont="1" applyBorder="1"/>
    <xf numFmtId="0" fontId="2" fillId="0" borderId="1" xfId="0" applyFont="1" applyBorder="1"/>
    <xf numFmtId="0" fontId="5" fillId="3" borderId="0" xfId="1" applyFont="1" applyFill="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8" fontId="6" fillId="0" borderId="0" xfId="0" applyNumberFormat="1" applyFont="1" applyAlignment="1">
      <alignment horizontal="center" vertical="center" wrapText="1"/>
    </xf>
    <xf numFmtId="4" fontId="13" fillId="3" borderId="1" xfId="0" applyNumberFormat="1" applyFont="1" applyFill="1" applyBorder="1" applyAlignment="1">
      <alignment horizontal="center" vertical="center" wrapText="1"/>
    </xf>
    <xf numFmtId="4" fontId="11" fillId="3" borderId="1" xfId="2" applyNumberFormat="1"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quotePrefix="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1" fillId="3" borderId="17" xfId="0" applyFont="1" applyFill="1" applyBorder="1" applyAlignment="1">
      <alignment horizontal="center" vertical="center" wrapText="1"/>
    </xf>
    <xf numFmtId="4" fontId="11" fillId="3" borderId="17" xfId="2" applyNumberFormat="1" applyFont="1" applyFill="1" applyBorder="1" applyAlignment="1">
      <alignment horizontal="center" vertical="center" wrapText="1"/>
    </xf>
    <xf numFmtId="4" fontId="11" fillId="3" borderId="17" xfId="0" applyNumberFormat="1" applyFont="1" applyFill="1" applyBorder="1" applyAlignment="1">
      <alignment horizontal="center" vertical="center" wrapText="1"/>
    </xf>
    <xf numFmtId="0" fontId="11" fillId="3" borderId="18" xfId="0" applyFont="1" applyFill="1" applyBorder="1" applyAlignment="1">
      <alignment horizontal="center" vertical="center" wrapText="1"/>
    </xf>
    <xf numFmtId="4" fontId="15" fillId="8" borderId="5" xfId="0" applyNumberFormat="1" applyFont="1" applyFill="1" applyBorder="1" applyAlignment="1">
      <alignment horizontal="center" vertical="center" wrapText="1"/>
    </xf>
    <xf numFmtId="0" fontId="11" fillId="3" borderId="17" xfId="0" applyFont="1" applyFill="1" applyBorder="1" applyAlignment="1">
      <alignment horizontal="left" vertical="center" wrapText="1"/>
    </xf>
    <xf numFmtId="0" fontId="11" fillId="7" borderId="17" xfId="0" applyFont="1" applyFill="1" applyBorder="1" applyAlignment="1">
      <alignment horizontal="center" vertical="center" wrapText="1"/>
    </xf>
    <xf numFmtId="164" fontId="11" fillId="3" borderId="17" xfId="0" applyNumberFormat="1" applyFont="1" applyFill="1" applyBorder="1" applyAlignment="1">
      <alignment horizontal="center" vertical="center" wrapText="1"/>
    </xf>
    <xf numFmtId="17" fontId="11" fillId="3" borderId="17" xfId="0" applyNumberFormat="1"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9" borderId="20" xfId="0" applyFont="1" applyFill="1" applyBorder="1" applyAlignment="1">
      <alignment horizontal="center" vertical="center" wrapText="1"/>
    </xf>
    <xf numFmtId="4" fontId="11" fillId="3" borderId="20"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17" fontId="11" fillId="3" borderId="20" xfId="0" applyNumberFormat="1" applyFont="1" applyFill="1" applyBorder="1" applyAlignment="1">
      <alignment horizontal="center" vertical="center" wrapText="1"/>
    </xf>
    <xf numFmtId="4" fontId="14" fillId="8" borderId="5" xfId="0" applyNumberFormat="1" applyFont="1" applyFill="1" applyBorder="1" applyAlignment="1">
      <alignment horizontal="center" vertical="center" wrapText="1"/>
    </xf>
    <xf numFmtId="8" fontId="14" fillId="8" borderId="5" xfId="0" applyNumberFormat="1"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3" borderId="21" xfId="0" quotePrefix="1" applyFont="1" applyFill="1" applyBorder="1" applyAlignment="1">
      <alignment horizontal="center" vertical="center" wrapText="1"/>
    </xf>
    <xf numFmtId="0" fontId="6" fillId="0" borderId="1" xfId="0" applyFont="1" applyBorder="1" applyAlignment="1">
      <alignment horizontal="center" vertical="center" wrapText="1"/>
    </xf>
    <xf numFmtId="8" fontId="0" fillId="0" borderId="0" xfId="2" applyNumberFormat="1" applyFont="1"/>
    <xf numFmtId="44" fontId="6" fillId="0" borderId="0" xfId="0" applyNumberFormat="1" applyFont="1" applyAlignment="1">
      <alignment horizontal="center" vertical="center" wrapText="1"/>
    </xf>
    <xf numFmtId="4" fontId="18" fillId="3" borderId="1" xfId="0"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0" fontId="13" fillId="3" borderId="20" xfId="0" applyFont="1" applyFill="1" applyBorder="1" applyAlignment="1">
      <alignment horizontal="center" vertical="center" wrapText="1"/>
    </xf>
    <xf numFmtId="4" fontId="18" fillId="3" borderId="20" xfId="0" applyNumberFormat="1" applyFont="1" applyFill="1" applyBorder="1" applyAlignment="1">
      <alignment horizontal="center" vertical="center" wrapText="1"/>
    </xf>
    <xf numFmtId="4" fontId="18" fillId="3" borderId="17" xfId="0" applyNumberFormat="1" applyFont="1" applyFill="1" applyBorder="1" applyAlignment="1">
      <alignment horizontal="center" vertical="center" wrapText="1"/>
    </xf>
    <xf numFmtId="4" fontId="15" fillId="11" borderId="5" xfId="0" applyNumberFormat="1" applyFont="1" applyFill="1" applyBorder="1" applyAlignment="1">
      <alignment horizontal="center" vertical="center" wrapText="1"/>
    </xf>
    <xf numFmtId="4" fontId="6"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17" fontId="1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0" borderId="0" xfId="0" applyFont="1" applyAlignment="1">
      <alignment horizontal="left" vertical="center" wrapText="1"/>
    </xf>
    <xf numFmtId="0" fontId="25" fillId="0" borderId="1" xfId="0" applyFont="1" applyBorder="1" applyAlignment="1">
      <alignment horizontal="center" vertical="center" wrapText="1"/>
    </xf>
    <xf numFmtId="0" fontId="6" fillId="3" borderId="0" xfId="0" applyFont="1" applyFill="1" applyAlignment="1">
      <alignment horizontal="center" vertical="center" wrapText="1"/>
    </xf>
    <xf numFmtId="0" fontId="11" fillId="3" borderId="23"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4" fontId="11" fillId="3" borderId="1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20" xfId="0" applyNumberFormat="1" applyFont="1" applyFill="1" applyBorder="1" applyAlignment="1">
      <alignment horizontal="center" vertical="center" wrapText="1"/>
    </xf>
    <xf numFmtId="0" fontId="13" fillId="0" borderId="0" xfId="0" applyFont="1" applyAlignment="1">
      <alignment horizontal="center" vertical="center"/>
    </xf>
    <xf numFmtId="4" fontId="15" fillId="8" borderId="30" xfId="0" applyNumberFormat="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7" fillId="4" borderId="0" xfId="0" applyFont="1" applyFill="1" applyAlignment="1">
      <alignment horizontal="center" vertical="center" wrapText="1"/>
    </xf>
    <xf numFmtId="0" fontId="9" fillId="5"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17" fontId="20" fillId="12" borderId="0" xfId="0" applyNumberFormat="1" applyFont="1" applyFill="1" applyAlignment="1">
      <alignment horizontal="center" vertical="center" wrapText="1"/>
    </xf>
    <xf numFmtId="0" fontId="15" fillId="11" borderId="6"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4" fontId="14" fillId="8" borderId="10" xfId="0" applyNumberFormat="1" applyFont="1" applyFill="1" applyBorder="1" applyAlignment="1">
      <alignment horizontal="center" vertical="center" wrapText="1"/>
    </xf>
    <xf numFmtId="4" fontId="14" fillId="8" borderId="7" xfId="0" applyNumberFormat="1" applyFont="1" applyFill="1" applyBorder="1" applyAlignment="1">
      <alignment horizontal="center" vertical="center" wrapText="1"/>
    </xf>
    <xf numFmtId="4" fontId="14" fillId="8" borderId="8" xfId="0" applyNumberFormat="1"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cellXfs>
  <cellStyles count="3">
    <cellStyle name="Mo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lipe.ferreira\Downloads\PLOA-2023%20-%20280101-SEGER%20-%20Proje&#231;&#227;o%20das%20Despesas%20-%20GE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E4F4-8019-4A28-A8FB-210B6CF76573}">
  <sheetPr>
    <outlinePr summaryBelow="0" summaryRight="0"/>
    <pageSetUpPr fitToPage="1"/>
  </sheetPr>
  <dimension ref="B3:AC80"/>
  <sheetViews>
    <sheetView showGridLines="0" tabSelected="1" zoomScale="110" zoomScaleNormal="110" zoomScaleSheetLayoutView="100" workbookViewId="0">
      <pane ySplit="9" topLeftCell="A47" activePane="bottomLeft" state="frozen"/>
      <selection activeCell="K1" sqref="K1"/>
      <selection pane="bottomLeft" activeCell="D65" sqref="D65"/>
    </sheetView>
  </sheetViews>
  <sheetFormatPr defaultColWidth="12.5703125" defaultRowHeight="15.75" customHeight="1" x14ac:dyDescent="0.2"/>
  <cols>
    <col min="1" max="1" width="2.140625" style="5" customWidth="1"/>
    <col min="2" max="2" width="15" style="5" customWidth="1"/>
    <col min="3" max="3" width="44.85546875" style="5" customWidth="1"/>
    <col min="4" max="4" width="16.7109375" style="5" customWidth="1"/>
    <col min="5" max="5" width="15.42578125" style="5" customWidth="1"/>
    <col min="6" max="6" width="21.42578125" style="5" customWidth="1"/>
    <col min="7" max="7" width="15.7109375" style="5" customWidth="1"/>
    <col min="8" max="8" width="10.85546875" style="5" customWidth="1"/>
    <col min="9" max="9" width="15.5703125" style="5" customWidth="1"/>
    <col min="10" max="10" width="29.42578125" style="5" customWidth="1"/>
    <col min="11" max="11" width="23.5703125" style="5" customWidth="1"/>
    <col min="12" max="12" width="4.85546875" style="5" customWidth="1"/>
    <col min="13" max="13" width="11.42578125" style="5" customWidth="1"/>
    <col min="14" max="16" width="12.5703125" style="5"/>
    <col min="17" max="17" width="12.5703125" style="6" customWidth="1"/>
    <col min="18" max="16384" width="12.5703125" style="5"/>
  </cols>
  <sheetData>
    <row r="3" spans="2:29" ht="21" customHeight="1" x14ac:dyDescent="0.2">
      <c r="B3" s="84" t="s">
        <v>16</v>
      </c>
      <c r="C3" s="84"/>
      <c r="D3" s="84"/>
      <c r="E3" s="84"/>
      <c r="F3" s="84"/>
      <c r="G3" s="84"/>
      <c r="H3" s="84"/>
      <c r="I3" s="84"/>
      <c r="J3" s="84"/>
      <c r="K3" s="84"/>
      <c r="M3" s="84" t="s">
        <v>113</v>
      </c>
      <c r="N3" s="84"/>
      <c r="O3" s="84"/>
      <c r="P3" s="84"/>
      <c r="Q3" s="84"/>
      <c r="R3" s="84"/>
      <c r="S3" s="84"/>
      <c r="T3" s="84"/>
      <c r="U3" s="84"/>
      <c r="V3" s="84"/>
      <c r="W3" s="84"/>
      <c r="X3" s="84"/>
      <c r="Y3" s="84"/>
      <c r="Z3" s="84"/>
      <c r="AA3" s="84"/>
      <c r="AB3" s="84"/>
      <c r="AC3" s="84"/>
    </row>
    <row r="4" spans="2:29" ht="12.75" x14ac:dyDescent="0.2"/>
    <row r="5" spans="2:29" ht="15" customHeight="1" x14ac:dyDescent="0.2">
      <c r="B5" s="80" t="s">
        <v>9</v>
      </c>
      <c r="C5" s="80"/>
      <c r="D5" s="4"/>
      <c r="E5" s="81" t="s">
        <v>108</v>
      </c>
      <c r="F5" s="82"/>
      <c r="G5" s="82"/>
      <c r="H5" s="83"/>
      <c r="I5" s="4"/>
    </row>
    <row r="6" spans="2:29" ht="30" customHeight="1" x14ac:dyDescent="0.2">
      <c r="B6" s="80" t="s">
        <v>10</v>
      </c>
      <c r="C6" s="80"/>
      <c r="D6" s="4"/>
      <c r="E6" s="81" t="s">
        <v>109</v>
      </c>
      <c r="F6" s="82"/>
      <c r="G6" s="82"/>
      <c r="H6" s="83"/>
      <c r="I6" s="4"/>
    </row>
    <row r="7" spans="2:29" ht="13.5" thickBot="1" x14ac:dyDescent="0.25"/>
    <row r="8" spans="2:29" ht="21.75" customHeight="1" x14ac:dyDescent="0.2">
      <c r="B8" s="113" t="s">
        <v>20</v>
      </c>
      <c r="C8" s="87" t="s">
        <v>1</v>
      </c>
      <c r="D8" s="85" t="s">
        <v>4</v>
      </c>
      <c r="E8" s="85" t="s">
        <v>5</v>
      </c>
      <c r="F8" s="85" t="s">
        <v>12</v>
      </c>
      <c r="G8" s="87" t="s">
        <v>0</v>
      </c>
      <c r="H8" s="87" t="s">
        <v>13</v>
      </c>
      <c r="I8" s="87" t="s">
        <v>17</v>
      </c>
      <c r="J8" s="87" t="s">
        <v>18</v>
      </c>
      <c r="K8" s="111" t="s">
        <v>15</v>
      </c>
      <c r="M8" s="89">
        <v>45505</v>
      </c>
      <c r="N8" s="89">
        <v>45536</v>
      </c>
      <c r="O8" s="89">
        <v>45566</v>
      </c>
      <c r="P8" s="89">
        <v>45597</v>
      </c>
      <c r="Q8" s="89">
        <v>45627</v>
      </c>
      <c r="R8" s="89">
        <v>45658</v>
      </c>
      <c r="S8" s="89">
        <v>45689</v>
      </c>
      <c r="T8" s="89">
        <v>45717</v>
      </c>
      <c r="U8" s="89">
        <v>45748</v>
      </c>
      <c r="V8" s="89">
        <v>45778</v>
      </c>
      <c r="W8" s="89">
        <v>45809</v>
      </c>
      <c r="X8" s="89">
        <v>45839</v>
      </c>
      <c r="Y8" s="89">
        <v>45870</v>
      </c>
      <c r="Z8" s="89">
        <v>45901</v>
      </c>
      <c r="AA8" s="89">
        <v>45931</v>
      </c>
      <c r="AB8" s="89">
        <v>45962</v>
      </c>
      <c r="AC8" s="89">
        <v>45992</v>
      </c>
    </row>
    <row r="9" spans="2:29" ht="21.75" customHeight="1" x14ac:dyDescent="0.2">
      <c r="B9" s="114"/>
      <c r="C9" s="88"/>
      <c r="D9" s="86"/>
      <c r="E9" s="86"/>
      <c r="F9" s="86"/>
      <c r="G9" s="88"/>
      <c r="H9" s="88"/>
      <c r="I9" s="88"/>
      <c r="J9" s="88"/>
      <c r="K9" s="112" t="s">
        <v>11</v>
      </c>
      <c r="M9" s="89"/>
      <c r="N9" s="89"/>
      <c r="O9" s="89"/>
      <c r="P9" s="89"/>
      <c r="Q9" s="89"/>
      <c r="R9" s="89"/>
      <c r="S9" s="89"/>
      <c r="T9" s="89"/>
      <c r="U9" s="89"/>
      <c r="V9" s="89"/>
      <c r="W9" s="89"/>
      <c r="X9" s="89"/>
      <c r="Y9" s="89"/>
      <c r="Z9" s="89"/>
      <c r="AA9" s="89"/>
      <c r="AB9" s="89"/>
      <c r="AC9" s="89"/>
    </row>
    <row r="10" spans="2:29" ht="165" customHeight="1" x14ac:dyDescent="0.2">
      <c r="B10" s="22" t="s">
        <v>21</v>
      </c>
      <c r="C10" s="8" t="s">
        <v>22</v>
      </c>
      <c r="D10" s="7" t="s">
        <v>23</v>
      </c>
      <c r="E10" s="9">
        <v>1</v>
      </c>
      <c r="F10" s="10">
        <v>114797</v>
      </c>
      <c r="G10" s="10" t="s">
        <v>2</v>
      </c>
      <c r="H10" s="76" t="s">
        <v>145</v>
      </c>
      <c r="I10" s="7" t="s">
        <v>24</v>
      </c>
      <c r="J10" s="7" t="s">
        <v>25</v>
      </c>
      <c r="K10" s="23" t="s">
        <v>158</v>
      </c>
      <c r="M10" s="48"/>
      <c r="N10" s="48"/>
      <c r="O10" s="48"/>
      <c r="P10" s="48"/>
      <c r="Q10" s="58"/>
      <c r="R10" s="59"/>
      <c r="S10" s="48"/>
      <c r="T10" s="48"/>
      <c r="U10" s="48"/>
      <c r="V10" s="48"/>
      <c r="W10" s="60"/>
      <c r="X10" s="48"/>
      <c r="Y10" s="48"/>
      <c r="Z10" s="48"/>
      <c r="AA10" s="48"/>
      <c r="AB10" s="48"/>
      <c r="AC10" s="48"/>
    </row>
    <row r="11" spans="2:29" ht="162" customHeight="1" x14ac:dyDescent="0.2">
      <c r="B11" s="22" t="s">
        <v>21</v>
      </c>
      <c r="C11" s="8" t="s">
        <v>26</v>
      </c>
      <c r="D11" s="7" t="s">
        <v>23</v>
      </c>
      <c r="E11" s="7">
        <v>1</v>
      </c>
      <c r="F11" s="10">
        <v>45123</v>
      </c>
      <c r="G11" s="10" t="s">
        <v>2</v>
      </c>
      <c r="H11" s="76" t="s">
        <v>145</v>
      </c>
      <c r="I11" s="7" t="s">
        <v>27</v>
      </c>
      <c r="J11" s="7" t="s">
        <v>25</v>
      </c>
      <c r="K11" s="23" t="s">
        <v>158</v>
      </c>
      <c r="M11" s="48"/>
      <c r="N11" s="48"/>
      <c r="O11" s="48"/>
      <c r="P11" s="48"/>
      <c r="Q11" s="48"/>
      <c r="R11" s="59"/>
      <c r="S11" s="48"/>
      <c r="T11" s="48"/>
      <c r="U11" s="48"/>
      <c r="V11" s="48"/>
      <c r="W11" s="60"/>
      <c r="X11" s="48"/>
      <c r="Y11" s="48"/>
      <c r="Z11" s="48"/>
      <c r="AA11" s="48"/>
      <c r="AB11" s="48"/>
      <c r="AC11" s="48"/>
    </row>
    <row r="12" spans="2:29" ht="150.75" customHeight="1" x14ac:dyDescent="0.2">
      <c r="B12" s="22" t="s">
        <v>21</v>
      </c>
      <c r="C12" s="8" t="s">
        <v>28</v>
      </c>
      <c r="D12" s="7" t="s">
        <v>29</v>
      </c>
      <c r="E12" s="7">
        <v>1</v>
      </c>
      <c r="F12" s="51">
        <v>50000</v>
      </c>
      <c r="G12" s="10" t="s">
        <v>2</v>
      </c>
      <c r="H12" s="76" t="s">
        <v>146</v>
      </c>
      <c r="I12" s="7" t="s">
        <v>30</v>
      </c>
      <c r="J12" s="7" t="s">
        <v>31</v>
      </c>
      <c r="K12" s="23" t="s">
        <v>159</v>
      </c>
      <c r="M12" s="48"/>
      <c r="N12" s="48"/>
      <c r="O12" s="48"/>
      <c r="P12" s="48"/>
      <c r="Q12" s="48"/>
      <c r="R12" s="48"/>
      <c r="S12" s="59"/>
      <c r="T12" s="60"/>
      <c r="U12" s="48"/>
      <c r="V12" s="48"/>
      <c r="W12" s="48"/>
      <c r="X12" s="48"/>
      <c r="Y12" s="48"/>
      <c r="Z12" s="48"/>
      <c r="AA12" s="48"/>
      <c r="AB12" s="48"/>
      <c r="AC12" s="48"/>
    </row>
    <row r="13" spans="2:29" ht="150.75" customHeight="1" x14ac:dyDescent="0.2">
      <c r="B13" s="22" t="s">
        <v>21</v>
      </c>
      <c r="C13" s="7" t="s">
        <v>32</v>
      </c>
      <c r="D13" s="7" t="s">
        <v>29</v>
      </c>
      <c r="E13" s="7">
        <v>5</v>
      </c>
      <c r="F13" s="10">
        <v>12556.8</v>
      </c>
      <c r="G13" s="10" t="s">
        <v>2</v>
      </c>
      <c r="H13" s="76" t="s">
        <v>147</v>
      </c>
      <c r="I13" s="8" t="s">
        <v>110</v>
      </c>
      <c r="J13" s="7" t="s">
        <v>31</v>
      </c>
      <c r="K13" s="23" t="s">
        <v>160</v>
      </c>
      <c r="M13" s="48"/>
      <c r="N13" s="48"/>
      <c r="O13" s="48"/>
      <c r="P13" s="48"/>
      <c r="Q13" s="48"/>
      <c r="R13" s="48"/>
      <c r="S13" s="61"/>
      <c r="T13" s="48"/>
      <c r="U13" s="60"/>
      <c r="V13" s="48"/>
      <c r="W13" s="48"/>
      <c r="X13" s="48"/>
      <c r="Y13" s="48"/>
      <c r="Z13" s="48"/>
      <c r="AA13" s="48"/>
      <c r="AB13" s="48"/>
      <c r="AC13" s="48"/>
    </row>
    <row r="14" spans="2:29" ht="150.75" customHeight="1" thickBot="1" x14ac:dyDescent="0.25">
      <c r="B14" s="71" t="s">
        <v>21</v>
      </c>
      <c r="C14" s="73" t="s">
        <v>140</v>
      </c>
      <c r="D14" s="72" t="s">
        <v>23</v>
      </c>
      <c r="E14" s="37">
        <v>12</v>
      </c>
      <c r="F14" s="75">
        <v>57750</v>
      </c>
      <c r="G14" s="75" t="s">
        <v>19</v>
      </c>
      <c r="H14" s="76" t="s">
        <v>150</v>
      </c>
      <c r="I14" s="8" t="s">
        <v>141</v>
      </c>
      <c r="J14" s="7" t="s">
        <v>31</v>
      </c>
      <c r="K14" s="74" t="s">
        <v>57</v>
      </c>
      <c r="M14" s="48"/>
      <c r="N14" s="48"/>
      <c r="O14" s="48"/>
      <c r="P14" s="48"/>
      <c r="Q14" s="48"/>
      <c r="R14" s="61"/>
      <c r="S14" s="60"/>
      <c r="T14" s="48"/>
      <c r="U14" s="48"/>
      <c r="V14" s="48"/>
      <c r="W14" s="48"/>
      <c r="X14" s="48"/>
      <c r="Y14" s="48"/>
      <c r="Z14" s="48"/>
      <c r="AA14" s="48"/>
      <c r="AB14" s="48"/>
      <c r="AC14" s="48"/>
    </row>
    <row r="15" spans="2:29" ht="24" customHeight="1" thickBot="1" x14ac:dyDescent="0.25">
      <c r="B15" s="96" t="s">
        <v>35</v>
      </c>
      <c r="C15" s="97"/>
      <c r="D15" s="97"/>
      <c r="E15" s="98"/>
      <c r="F15" s="44">
        <f>F14+F13+F12+F11+F10</f>
        <v>280226.8</v>
      </c>
      <c r="G15" s="99"/>
      <c r="H15" s="100"/>
      <c r="I15" s="100"/>
      <c r="J15" s="100"/>
      <c r="K15" s="101"/>
      <c r="M15" s="48"/>
      <c r="N15" s="48"/>
      <c r="O15" s="48"/>
      <c r="P15" s="48"/>
      <c r="Q15" s="48"/>
      <c r="R15" s="48"/>
      <c r="S15" s="62"/>
      <c r="T15" s="48"/>
      <c r="U15" s="62"/>
      <c r="V15" s="48"/>
      <c r="W15" s="48"/>
      <c r="X15" s="48"/>
      <c r="Y15" s="48"/>
      <c r="Z15" s="48"/>
      <c r="AA15" s="48"/>
      <c r="AB15" s="48"/>
      <c r="AC15" s="48"/>
    </row>
    <row r="16" spans="2:29" ht="86.25" customHeight="1" x14ac:dyDescent="0.2">
      <c r="B16" s="38" t="s">
        <v>36</v>
      </c>
      <c r="C16" s="39" t="s">
        <v>37</v>
      </c>
      <c r="D16" s="39" t="s">
        <v>29</v>
      </c>
      <c r="E16" s="46">
        <v>5</v>
      </c>
      <c r="F16" s="41">
        <v>4000</v>
      </c>
      <c r="G16" s="41" t="s">
        <v>2</v>
      </c>
      <c r="H16" s="43">
        <v>45931</v>
      </c>
      <c r="I16" s="39" t="s">
        <v>24</v>
      </c>
      <c r="J16" s="39" t="s">
        <v>25</v>
      </c>
      <c r="K16" s="47" t="s">
        <v>124</v>
      </c>
      <c r="M16" s="48"/>
      <c r="N16" s="48"/>
      <c r="O16" s="48"/>
      <c r="P16" s="48"/>
      <c r="Q16" s="48"/>
      <c r="R16" s="48"/>
      <c r="S16" s="48"/>
      <c r="T16" s="48"/>
      <c r="U16" s="48"/>
      <c r="V16" s="48"/>
      <c r="W16" s="61"/>
      <c r="X16" s="48"/>
      <c r="Y16" s="48"/>
      <c r="Z16" s="48"/>
      <c r="AA16" s="60"/>
      <c r="AB16" s="48"/>
      <c r="AC16" s="48"/>
    </row>
    <row r="17" spans="2:29" ht="86.25" customHeight="1" x14ac:dyDescent="0.2">
      <c r="B17" s="38" t="s">
        <v>36</v>
      </c>
      <c r="C17" s="39" t="s">
        <v>173</v>
      </c>
      <c r="D17" s="39" t="s">
        <v>29</v>
      </c>
      <c r="E17" s="46">
        <v>2</v>
      </c>
      <c r="F17" s="41">
        <v>6000</v>
      </c>
      <c r="G17" s="41" t="s">
        <v>2</v>
      </c>
      <c r="H17" s="43">
        <v>45931</v>
      </c>
      <c r="I17" s="39" t="s">
        <v>24</v>
      </c>
      <c r="J17" s="39" t="s">
        <v>25</v>
      </c>
      <c r="K17" s="47" t="s">
        <v>174</v>
      </c>
      <c r="M17" s="48"/>
      <c r="N17" s="48"/>
      <c r="O17" s="48"/>
      <c r="P17" s="48"/>
      <c r="Q17" s="48"/>
      <c r="R17" s="48"/>
      <c r="S17" s="48"/>
      <c r="T17" s="48"/>
      <c r="U17" s="48"/>
      <c r="V17" s="48"/>
      <c r="W17" s="61"/>
      <c r="X17" s="48"/>
      <c r="Y17" s="48"/>
      <c r="Z17" s="48"/>
      <c r="AA17" s="60"/>
      <c r="AB17" s="48"/>
      <c r="AC17" s="48"/>
    </row>
    <row r="18" spans="2:29" ht="108.75" thickBot="1" x14ac:dyDescent="0.25">
      <c r="B18" s="24" t="s">
        <v>36</v>
      </c>
      <c r="C18" s="39" t="s">
        <v>134</v>
      </c>
      <c r="D18" s="8" t="s">
        <v>29</v>
      </c>
      <c r="E18" s="8">
        <v>4</v>
      </c>
      <c r="F18" s="16">
        <v>9445.5</v>
      </c>
      <c r="G18" s="16" t="s">
        <v>2</v>
      </c>
      <c r="H18" s="63">
        <v>45748</v>
      </c>
      <c r="I18" s="8" t="s">
        <v>24</v>
      </c>
      <c r="J18" s="8" t="s">
        <v>25</v>
      </c>
      <c r="K18" s="25" t="s">
        <v>161</v>
      </c>
      <c r="M18" s="48"/>
      <c r="N18" s="48"/>
      <c r="O18" s="48"/>
      <c r="P18" s="48"/>
      <c r="Q18" s="67"/>
      <c r="R18" s="48"/>
      <c r="S18" s="48"/>
      <c r="T18" s="59"/>
      <c r="U18" s="60"/>
      <c r="V18" s="48"/>
      <c r="W18" s="48"/>
      <c r="X18" s="48"/>
      <c r="Y18" s="48"/>
      <c r="Z18" s="48"/>
      <c r="AA18" s="48"/>
      <c r="AB18" s="48"/>
      <c r="AC18" s="48"/>
    </row>
    <row r="19" spans="2:29" ht="24" customHeight="1" thickBot="1" x14ac:dyDescent="0.25">
      <c r="B19" s="96" t="s">
        <v>38</v>
      </c>
      <c r="C19" s="97"/>
      <c r="D19" s="97"/>
      <c r="E19" s="98"/>
      <c r="F19" s="44">
        <f>F18+F17+F16</f>
        <v>19445.5</v>
      </c>
      <c r="G19" s="99"/>
      <c r="H19" s="100"/>
      <c r="I19" s="100"/>
      <c r="J19" s="100"/>
      <c r="K19" s="101"/>
      <c r="M19" s="48"/>
      <c r="N19" s="48"/>
      <c r="O19" s="48"/>
      <c r="P19" s="48"/>
      <c r="Q19" s="48"/>
      <c r="R19" s="48"/>
      <c r="S19" s="48"/>
      <c r="T19" s="48"/>
      <c r="U19" s="48"/>
      <c r="V19" s="48"/>
      <c r="W19" s="48"/>
      <c r="X19" s="48"/>
      <c r="Y19" s="48"/>
      <c r="Z19" s="48"/>
      <c r="AA19" s="48"/>
      <c r="AB19" s="48"/>
      <c r="AC19" s="48"/>
    </row>
    <row r="20" spans="2:29" ht="120.75" thickBot="1" x14ac:dyDescent="0.25">
      <c r="B20" s="26" t="s">
        <v>39</v>
      </c>
      <c r="C20" s="33" t="s">
        <v>40</v>
      </c>
      <c r="D20" s="28" t="s">
        <v>29</v>
      </c>
      <c r="E20" s="34">
        <v>40</v>
      </c>
      <c r="F20" s="35">
        <v>15000</v>
      </c>
      <c r="G20" s="30" t="s">
        <v>2</v>
      </c>
      <c r="H20" s="36">
        <v>45992</v>
      </c>
      <c r="I20" s="37" t="s">
        <v>24</v>
      </c>
      <c r="J20" s="28" t="s">
        <v>25</v>
      </c>
      <c r="K20" s="31" t="s">
        <v>130</v>
      </c>
      <c r="M20" s="48"/>
      <c r="N20" s="48"/>
      <c r="O20" s="48"/>
      <c r="P20" s="48"/>
      <c r="Q20" s="48"/>
      <c r="R20" s="48"/>
      <c r="S20" s="48"/>
      <c r="T20" s="48"/>
      <c r="U20" s="48"/>
      <c r="V20" s="48"/>
      <c r="W20" s="48"/>
      <c r="X20" s="48"/>
      <c r="Y20" s="59"/>
      <c r="Z20" s="48"/>
      <c r="AA20" s="48"/>
      <c r="AB20" s="48"/>
      <c r="AC20" s="60"/>
    </row>
    <row r="21" spans="2:29" ht="24" customHeight="1" thickBot="1" x14ac:dyDescent="0.25">
      <c r="B21" s="96" t="s">
        <v>41</v>
      </c>
      <c r="C21" s="97"/>
      <c r="D21" s="97"/>
      <c r="E21" s="98"/>
      <c r="F21" s="45">
        <f>F20</f>
        <v>15000</v>
      </c>
      <c r="G21" s="99"/>
      <c r="H21" s="100"/>
      <c r="I21" s="100"/>
      <c r="J21" s="100"/>
      <c r="K21" s="101"/>
      <c r="M21" s="48"/>
      <c r="N21" s="48"/>
      <c r="O21" s="48"/>
      <c r="P21" s="48"/>
      <c r="Q21" s="48"/>
      <c r="R21" s="48"/>
      <c r="S21" s="48"/>
      <c r="T21" s="48"/>
      <c r="U21" s="48"/>
      <c r="V21" s="48"/>
      <c r="W21" s="48"/>
      <c r="X21" s="48"/>
      <c r="Y21" s="48"/>
      <c r="Z21" s="48"/>
      <c r="AA21" s="48"/>
      <c r="AB21" s="48"/>
      <c r="AC21" s="48"/>
    </row>
    <row r="22" spans="2:29" ht="60" x14ac:dyDescent="0.2">
      <c r="B22" s="38" t="s">
        <v>42</v>
      </c>
      <c r="C22" s="39" t="s">
        <v>43</v>
      </c>
      <c r="D22" s="40" t="s">
        <v>29</v>
      </c>
      <c r="E22" s="39">
        <v>1</v>
      </c>
      <c r="F22" s="41">
        <f>500 * 1.05*1.05</f>
        <v>551.25</v>
      </c>
      <c r="G22" s="39" t="s">
        <v>2</v>
      </c>
      <c r="H22" s="43">
        <v>45962</v>
      </c>
      <c r="I22" s="39" t="s">
        <v>44</v>
      </c>
      <c r="J22" s="39" t="s">
        <v>45</v>
      </c>
      <c r="K22" s="42" t="s">
        <v>46</v>
      </c>
      <c r="M22" s="48"/>
      <c r="N22" s="48"/>
      <c r="O22" s="48"/>
      <c r="P22" s="48"/>
      <c r="Q22" s="48"/>
      <c r="R22" s="48"/>
      <c r="S22" s="48"/>
      <c r="T22" s="48"/>
      <c r="U22" s="48"/>
      <c r="V22" s="48"/>
      <c r="W22" s="48"/>
      <c r="X22" s="48"/>
      <c r="Y22" s="61"/>
      <c r="Z22" s="48"/>
      <c r="AA22" s="48"/>
      <c r="AB22" s="60"/>
      <c r="AC22" s="48"/>
    </row>
    <row r="23" spans="2:29" ht="36" x14ac:dyDescent="0.2">
      <c r="B23" s="24" t="s">
        <v>42</v>
      </c>
      <c r="C23" s="14" t="s">
        <v>47</v>
      </c>
      <c r="D23" s="14" t="s">
        <v>29</v>
      </c>
      <c r="E23" s="14">
        <v>10</v>
      </c>
      <c r="F23" s="16">
        <v>5000</v>
      </c>
      <c r="G23" s="14" t="s">
        <v>2</v>
      </c>
      <c r="H23" s="64">
        <v>45992</v>
      </c>
      <c r="I23" s="78" t="s">
        <v>48</v>
      </c>
      <c r="J23" s="8" t="s">
        <v>45</v>
      </c>
      <c r="K23" s="23" t="s">
        <v>49</v>
      </c>
      <c r="M23" s="48"/>
      <c r="N23" s="48"/>
      <c r="O23" s="48"/>
      <c r="P23" s="48"/>
      <c r="Q23" s="48"/>
      <c r="R23" s="48"/>
      <c r="S23" s="48"/>
      <c r="T23" s="48"/>
      <c r="U23" s="48"/>
      <c r="V23" s="48"/>
      <c r="W23" s="48"/>
      <c r="X23" s="48"/>
      <c r="Y23" s="48"/>
      <c r="Z23" s="61"/>
      <c r="AA23" s="48"/>
      <c r="AB23" s="48"/>
      <c r="AC23" s="60"/>
    </row>
    <row r="24" spans="2:29" ht="72" x14ac:dyDescent="0.2">
      <c r="B24" s="24" t="s">
        <v>42</v>
      </c>
      <c r="C24" s="8" t="s">
        <v>176</v>
      </c>
      <c r="D24" s="8" t="s">
        <v>29</v>
      </c>
      <c r="E24" s="8">
        <v>203</v>
      </c>
      <c r="F24" s="16">
        <v>194427.3</v>
      </c>
      <c r="G24" s="14" t="s">
        <v>2</v>
      </c>
      <c r="H24" s="64">
        <v>45992</v>
      </c>
      <c r="I24" s="8" t="s">
        <v>48</v>
      </c>
      <c r="J24" s="8" t="s">
        <v>45</v>
      </c>
      <c r="K24" s="23" t="s">
        <v>177</v>
      </c>
      <c r="M24" s="48"/>
      <c r="N24" s="48"/>
      <c r="O24" s="48"/>
      <c r="P24" s="48"/>
      <c r="Q24" s="48"/>
      <c r="R24" s="48"/>
      <c r="S24" s="48"/>
      <c r="T24" s="48"/>
      <c r="U24" s="48"/>
      <c r="V24" s="48"/>
      <c r="W24" s="48"/>
      <c r="X24" s="48"/>
      <c r="Y24" s="48"/>
      <c r="Z24" s="61"/>
      <c r="AA24" s="48"/>
      <c r="AB24" s="48"/>
      <c r="AC24" s="60"/>
    </row>
    <row r="25" spans="2:29" ht="95.25" customHeight="1" x14ac:dyDescent="0.2">
      <c r="B25" s="24" t="s">
        <v>42</v>
      </c>
      <c r="C25" s="8" t="s">
        <v>51</v>
      </c>
      <c r="D25" s="8" t="s">
        <v>23</v>
      </c>
      <c r="E25" s="8">
        <v>10</v>
      </c>
      <c r="F25" s="52">
        <v>8280</v>
      </c>
      <c r="G25" s="8" t="s">
        <v>2</v>
      </c>
      <c r="H25" s="63">
        <v>45962</v>
      </c>
      <c r="I25" s="8" t="s">
        <v>44</v>
      </c>
      <c r="J25" s="8" t="s">
        <v>45</v>
      </c>
      <c r="K25" s="23" t="s">
        <v>125</v>
      </c>
      <c r="M25" s="48"/>
      <c r="N25" s="48"/>
      <c r="O25" s="48"/>
      <c r="P25" s="48"/>
      <c r="Q25" s="48"/>
      <c r="R25" s="48"/>
      <c r="S25" s="48"/>
      <c r="T25" s="48"/>
      <c r="U25" s="48"/>
      <c r="V25" s="48"/>
      <c r="W25" s="48"/>
      <c r="X25" s="48"/>
      <c r="Y25" s="61"/>
      <c r="Z25" s="48"/>
      <c r="AA25" s="48"/>
      <c r="AB25" s="60"/>
      <c r="AC25" s="48"/>
    </row>
    <row r="26" spans="2:29" ht="96" x14ac:dyDescent="0.2">
      <c r="B26" s="24" t="s">
        <v>42</v>
      </c>
      <c r="C26" s="8" t="s">
        <v>50</v>
      </c>
      <c r="D26" s="8" t="s">
        <v>114</v>
      </c>
      <c r="E26" s="8">
        <v>12</v>
      </c>
      <c r="F26" s="16">
        <v>6237</v>
      </c>
      <c r="G26" s="8" t="s">
        <v>2</v>
      </c>
      <c r="H26" s="63">
        <v>45778</v>
      </c>
      <c r="I26" s="8" t="s">
        <v>24</v>
      </c>
      <c r="J26" s="8" t="s">
        <v>45</v>
      </c>
      <c r="K26" s="23" t="s">
        <v>162</v>
      </c>
      <c r="M26" s="48"/>
      <c r="N26" s="61"/>
      <c r="O26" s="48"/>
      <c r="P26" s="48"/>
      <c r="Q26" s="48"/>
      <c r="S26" s="48"/>
      <c r="T26" s="48"/>
      <c r="U26" s="48"/>
      <c r="V26" s="60"/>
      <c r="X26" s="48"/>
      <c r="Y26" s="48"/>
      <c r="Z26" s="48"/>
      <c r="AA26" s="48"/>
      <c r="AB26" s="48"/>
      <c r="AC26" s="48"/>
    </row>
    <row r="27" spans="2:29" ht="24" x14ac:dyDescent="0.2">
      <c r="B27" s="24" t="s">
        <v>42</v>
      </c>
      <c r="C27" s="8" t="s">
        <v>52</v>
      </c>
      <c r="D27" s="8" t="s">
        <v>114</v>
      </c>
      <c r="E27" s="8">
        <v>12</v>
      </c>
      <c r="F27" s="16">
        <v>48000</v>
      </c>
      <c r="G27" s="16" t="s">
        <v>19</v>
      </c>
      <c r="H27" s="8" t="s">
        <v>57</v>
      </c>
      <c r="I27" s="8" t="s">
        <v>44</v>
      </c>
      <c r="J27" s="8" t="s">
        <v>53</v>
      </c>
      <c r="K27" s="23" t="s">
        <v>115</v>
      </c>
      <c r="M27" s="48"/>
      <c r="N27" s="48"/>
      <c r="O27" s="48"/>
      <c r="P27" s="48"/>
      <c r="Q27" s="58"/>
      <c r="R27" s="48"/>
      <c r="S27" s="48"/>
      <c r="T27" s="48"/>
      <c r="U27" s="48"/>
      <c r="V27" s="48"/>
      <c r="W27" s="48"/>
      <c r="X27" s="48"/>
      <c r="Y27" s="48"/>
      <c r="Z27" s="48"/>
      <c r="AA27" s="48"/>
      <c r="AB27" s="48"/>
      <c r="AC27" s="48"/>
    </row>
    <row r="28" spans="2:29" ht="72" x14ac:dyDescent="0.2">
      <c r="B28" s="26" t="s">
        <v>42</v>
      </c>
      <c r="C28" s="28" t="s">
        <v>135</v>
      </c>
      <c r="D28" s="28" t="s">
        <v>29</v>
      </c>
      <c r="E28" s="28">
        <v>14</v>
      </c>
      <c r="F28" s="30">
        <v>69860</v>
      </c>
      <c r="G28" s="30" t="s">
        <v>19</v>
      </c>
      <c r="H28" s="43">
        <v>45748</v>
      </c>
      <c r="I28" s="28" t="s">
        <v>133</v>
      </c>
      <c r="J28" s="8" t="s">
        <v>53</v>
      </c>
      <c r="K28" s="31" t="s">
        <v>163</v>
      </c>
      <c r="M28" s="61"/>
      <c r="N28" s="48"/>
      <c r="O28" s="48"/>
      <c r="P28" s="48"/>
      <c r="Q28" s="58"/>
      <c r="R28" s="48"/>
      <c r="S28" s="48"/>
      <c r="T28" s="48"/>
      <c r="U28" s="60"/>
      <c r="V28" s="48"/>
      <c r="W28" s="48"/>
      <c r="X28" s="48"/>
      <c r="Y28" s="48"/>
      <c r="Z28" s="48"/>
      <c r="AA28" s="48"/>
      <c r="AB28" s="48"/>
      <c r="AC28" s="48"/>
    </row>
    <row r="29" spans="2:29" ht="261.75" customHeight="1" thickBot="1" x14ac:dyDescent="0.25">
      <c r="B29" s="26" t="s">
        <v>42</v>
      </c>
      <c r="C29" s="28" t="s">
        <v>54</v>
      </c>
      <c r="D29" s="28" t="s">
        <v>114</v>
      </c>
      <c r="E29" s="34">
        <v>12</v>
      </c>
      <c r="F29" s="55">
        <v>843700.08</v>
      </c>
      <c r="G29" s="30" t="s">
        <v>3</v>
      </c>
      <c r="H29" s="36">
        <v>45931</v>
      </c>
      <c r="I29" s="28" t="s">
        <v>44</v>
      </c>
      <c r="J29" s="28" t="s">
        <v>55</v>
      </c>
      <c r="K29" s="31" t="s">
        <v>142</v>
      </c>
      <c r="M29" s="48"/>
      <c r="N29" s="48"/>
      <c r="O29" s="48"/>
      <c r="P29" s="48"/>
      <c r="Q29" s="58"/>
      <c r="R29" s="48"/>
      <c r="S29" s="48"/>
      <c r="T29" s="48"/>
      <c r="U29" s="48"/>
      <c r="V29" s="48"/>
      <c r="W29" s="48"/>
      <c r="X29" s="61"/>
      <c r="Y29" s="48"/>
      <c r="Z29" s="48"/>
      <c r="AA29" s="60"/>
      <c r="AB29" s="48"/>
      <c r="AC29" s="48"/>
    </row>
    <row r="30" spans="2:29" ht="26.25" customHeight="1" thickBot="1" x14ac:dyDescent="0.25">
      <c r="B30" s="96" t="s">
        <v>56</v>
      </c>
      <c r="C30" s="97"/>
      <c r="D30" s="97"/>
      <c r="E30" s="98"/>
      <c r="F30" s="32">
        <f>SUM(F22:F29)</f>
        <v>1176055.6299999999</v>
      </c>
      <c r="G30" s="102"/>
      <c r="H30" s="103"/>
      <c r="I30" s="103"/>
      <c r="J30" s="103"/>
      <c r="K30" s="104"/>
      <c r="M30" s="48"/>
      <c r="N30" s="48"/>
      <c r="O30" s="48"/>
      <c r="P30" s="48"/>
      <c r="Q30" s="58"/>
      <c r="R30" s="48"/>
      <c r="S30" s="48"/>
      <c r="T30" s="48"/>
      <c r="U30" s="48"/>
      <c r="V30" s="48"/>
      <c r="W30" s="48"/>
      <c r="X30" s="48"/>
      <c r="Y30" s="48"/>
      <c r="Z30" s="48"/>
      <c r="AA30" s="48"/>
      <c r="AB30" s="48"/>
      <c r="AC30" s="48"/>
    </row>
    <row r="31" spans="2:29" ht="283.5" customHeight="1" x14ac:dyDescent="0.2">
      <c r="B31" s="38" t="s">
        <v>33</v>
      </c>
      <c r="C31" s="17" t="s">
        <v>151</v>
      </c>
      <c r="D31" s="39" t="s">
        <v>23</v>
      </c>
      <c r="E31" s="53" t="s">
        <v>114</v>
      </c>
      <c r="F31" s="54">
        <v>2244483.1800000002</v>
      </c>
      <c r="G31" s="41" t="s">
        <v>2</v>
      </c>
      <c r="H31" s="77" t="s">
        <v>145</v>
      </c>
      <c r="I31" s="53" t="s">
        <v>148</v>
      </c>
      <c r="J31" s="53" t="s">
        <v>60</v>
      </c>
      <c r="K31" s="42" t="s">
        <v>182</v>
      </c>
      <c r="M31" s="48"/>
      <c r="N31" s="48"/>
      <c r="O31" s="48"/>
      <c r="P31" s="48"/>
      <c r="Q31" s="58"/>
      <c r="R31" s="48"/>
      <c r="S31" s="48"/>
      <c r="T31" s="48"/>
      <c r="U31" s="48"/>
      <c r="V31" s="61"/>
      <c r="W31" s="60"/>
      <c r="X31" s="48"/>
      <c r="Y31" s="48"/>
      <c r="Z31" s="48"/>
      <c r="AA31" s="48"/>
      <c r="AB31" s="48"/>
      <c r="AC31" s="48"/>
    </row>
    <row r="32" spans="2:29" ht="60" x14ac:dyDescent="0.2">
      <c r="B32" s="38" t="s">
        <v>33</v>
      </c>
      <c r="C32" s="39" t="s">
        <v>59</v>
      </c>
      <c r="D32" s="39" t="s">
        <v>114</v>
      </c>
      <c r="E32" s="53">
        <v>12</v>
      </c>
      <c r="F32" s="54">
        <v>649865.76</v>
      </c>
      <c r="G32" s="41" t="s">
        <v>19</v>
      </c>
      <c r="H32" s="39" t="s">
        <v>57</v>
      </c>
      <c r="I32" s="53" t="s">
        <v>58</v>
      </c>
      <c r="J32" s="53" t="s">
        <v>60</v>
      </c>
      <c r="K32" s="42" t="s">
        <v>157</v>
      </c>
      <c r="M32" s="48"/>
      <c r="N32" s="48"/>
      <c r="O32" s="48"/>
      <c r="P32" s="48"/>
      <c r="Q32" s="58"/>
      <c r="R32" s="48"/>
      <c r="S32" s="48"/>
      <c r="T32" s="48"/>
      <c r="U32" s="48"/>
      <c r="V32" s="48"/>
      <c r="W32" s="48"/>
      <c r="X32" s="48"/>
      <c r="Y32" s="48"/>
      <c r="Z32" s="48"/>
      <c r="AA32" s="48"/>
      <c r="AB32" s="48"/>
      <c r="AC32" s="48"/>
    </row>
    <row r="33" spans="2:29" ht="60" x14ac:dyDescent="0.2">
      <c r="B33" s="24" t="s">
        <v>33</v>
      </c>
      <c r="C33" s="11" t="s">
        <v>61</v>
      </c>
      <c r="D33" s="8" t="s">
        <v>114</v>
      </c>
      <c r="E33" s="17">
        <v>12</v>
      </c>
      <c r="F33" s="52">
        <v>153683.20000000001</v>
      </c>
      <c r="G33" s="16" t="s">
        <v>19</v>
      </c>
      <c r="H33" s="8" t="s">
        <v>57</v>
      </c>
      <c r="I33" s="17" t="s">
        <v>24</v>
      </c>
      <c r="J33" s="17" t="s">
        <v>62</v>
      </c>
      <c r="K33" s="23" t="s">
        <v>63</v>
      </c>
      <c r="M33" s="48"/>
      <c r="N33" s="48"/>
      <c r="O33" s="48"/>
      <c r="P33" s="48"/>
      <c r="Q33" s="58"/>
      <c r="R33" s="48"/>
      <c r="S33" s="48"/>
      <c r="T33" s="48"/>
      <c r="U33" s="48"/>
      <c r="V33" s="48"/>
      <c r="W33" s="48"/>
      <c r="X33" s="48"/>
      <c r="Y33" s="48"/>
      <c r="Z33" s="48"/>
      <c r="AA33" s="48"/>
      <c r="AB33" s="48"/>
      <c r="AC33" s="48"/>
    </row>
    <row r="34" spans="2:29" ht="132" x14ac:dyDescent="0.2">
      <c r="B34" s="24" t="s">
        <v>33</v>
      </c>
      <c r="C34" s="17" t="s">
        <v>64</v>
      </c>
      <c r="D34" s="8" t="s">
        <v>29</v>
      </c>
      <c r="E34" s="17">
        <v>1</v>
      </c>
      <c r="F34" s="20">
        <v>109346.5</v>
      </c>
      <c r="G34" s="16" t="s">
        <v>19</v>
      </c>
      <c r="H34" s="63">
        <v>45689</v>
      </c>
      <c r="I34" s="17" t="s">
        <v>34</v>
      </c>
      <c r="J34" s="17" t="s">
        <v>60</v>
      </c>
      <c r="K34" s="23" t="s">
        <v>164</v>
      </c>
      <c r="M34" s="48"/>
      <c r="N34" s="48"/>
      <c r="O34" s="48"/>
      <c r="P34" s="48"/>
      <c r="Q34" s="58"/>
      <c r="R34" s="61"/>
      <c r="S34" s="60"/>
      <c r="T34" s="48"/>
      <c r="U34" s="48"/>
      <c r="V34" s="48"/>
      <c r="W34" s="48"/>
      <c r="X34" s="48"/>
      <c r="Y34" s="48"/>
      <c r="Z34" s="48"/>
      <c r="AA34" s="48"/>
      <c r="AB34" s="48"/>
      <c r="AC34" s="48"/>
    </row>
    <row r="35" spans="2:29" ht="36" x14ac:dyDescent="0.2">
      <c r="B35" s="24" t="s">
        <v>33</v>
      </c>
      <c r="C35" s="11" t="s">
        <v>65</v>
      </c>
      <c r="D35" s="8" t="s">
        <v>29</v>
      </c>
      <c r="E35" s="17">
        <v>12</v>
      </c>
      <c r="F35" s="52">
        <v>85000</v>
      </c>
      <c r="G35" s="8" t="s">
        <v>19</v>
      </c>
      <c r="H35" s="8" t="s">
        <v>57</v>
      </c>
      <c r="I35" s="17" t="s">
        <v>27</v>
      </c>
      <c r="J35" s="17" t="s">
        <v>62</v>
      </c>
      <c r="K35" s="23" t="s">
        <v>143</v>
      </c>
      <c r="M35" s="48"/>
      <c r="N35" s="48"/>
      <c r="O35" s="48"/>
      <c r="P35" s="48"/>
      <c r="Q35" s="58"/>
      <c r="R35" s="48"/>
      <c r="S35" s="48"/>
      <c r="T35" s="48"/>
      <c r="U35" s="48"/>
      <c r="V35" s="48"/>
      <c r="W35" s="48"/>
      <c r="X35" s="48"/>
      <c r="Y35" s="48"/>
      <c r="Z35" s="48"/>
      <c r="AA35" s="48"/>
      <c r="AB35" s="48"/>
      <c r="AC35" s="48"/>
    </row>
    <row r="36" spans="2:29" ht="48" x14ac:dyDescent="0.2">
      <c r="B36" s="24" t="s">
        <v>33</v>
      </c>
      <c r="C36" s="17" t="s">
        <v>66</v>
      </c>
      <c r="D36" s="8" t="s">
        <v>114</v>
      </c>
      <c r="E36" s="17">
        <v>12</v>
      </c>
      <c r="F36" s="20">
        <v>60000</v>
      </c>
      <c r="G36" s="16" t="s">
        <v>3</v>
      </c>
      <c r="H36" s="63">
        <v>45809</v>
      </c>
      <c r="I36" s="17" t="s">
        <v>27</v>
      </c>
      <c r="J36" s="17" t="s">
        <v>62</v>
      </c>
      <c r="K36" s="23" t="s">
        <v>67</v>
      </c>
      <c r="M36" s="48"/>
      <c r="N36" s="48"/>
      <c r="O36" s="48"/>
      <c r="P36" s="48"/>
      <c r="Q36" s="58"/>
      <c r="R36" s="48"/>
      <c r="S36" s="48"/>
      <c r="T36" s="61"/>
      <c r="U36" s="48"/>
      <c r="V36" s="48"/>
      <c r="W36" s="60"/>
      <c r="X36" s="48"/>
      <c r="Y36" s="48"/>
      <c r="Z36" s="48"/>
      <c r="AA36" s="48"/>
      <c r="AB36" s="48"/>
      <c r="AC36" s="48"/>
    </row>
    <row r="37" spans="2:29" ht="138" customHeight="1" x14ac:dyDescent="0.2">
      <c r="B37" s="24" t="s">
        <v>33</v>
      </c>
      <c r="C37" s="17" t="s">
        <v>68</v>
      </c>
      <c r="D37" s="8" t="s">
        <v>119</v>
      </c>
      <c r="E37" s="8">
        <v>5000</v>
      </c>
      <c r="F37" s="21">
        <v>12240.12</v>
      </c>
      <c r="G37" s="16" t="s">
        <v>2</v>
      </c>
      <c r="H37" s="63">
        <v>45748</v>
      </c>
      <c r="I37" s="8" t="s">
        <v>48</v>
      </c>
      <c r="J37" s="8" t="s">
        <v>45</v>
      </c>
      <c r="K37" s="23" t="s">
        <v>126</v>
      </c>
      <c r="M37" s="48"/>
      <c r="N37" s="48"/>
      <c r="O37" s="48"/>
      <c r="P37" s="48"/>
      <c r="Q37" s="58"/>
      <c r="R37" s="61"/>
      <c r="S37" s="48"/>
      <c r="T37" s="48"/>
      <c r="U37" s="60"/>
      <c r="V37" s="48"/>
      <c r="W37" s="48"/>
      <c r="X37" s="48"/>
      <c r="Y37" s="48"/>
      <c r="Z37" s="48"/>
      <c r="AA37" s="48"/>
      <c r="AB37" s="48"/>
      <c r="AC37" s="48"/>
    </row>
    <row r="38" spans="2:29" ht="148.5" customHeight="1" x14ac:dyDescent="0.2">
      <c r="B38" s="24" t="s">
        <v>33</v>
      </c>
      <c r="C38" s="8" t="s">
        <v>69</v>
      </c>
      <c r="D38" s="8" t="s">
        <v>29</v>
      </c>
      <c r="E38" s="15">
        <v>12</v>
      </c>
      <c r="F38" s="16">
        <v>52113.599999999999</v>
      </c>
      <c r="G38" s="16" t="s">
        <v>2</v>
      </c>
      <c r="H38" s="63">
        <v>45658</v>
      </c>
      <c r="I38" s="8" t="s">
        <v>70</v>
      </c>
      <c r="J38" s="8" t="s">
        <v>45</v>
      </c>
      <c r="K38" s="23" t="s">
        <v>111</v>
      </c>
      <c r="M38" s="48"/>
      <c r="N38" s="48"/>
      <c r="O38" s="48"/>
      <c r="P38" s="61"/>
      <c r="Q38" s="58"/>
      <c r="R38" s="60"/>
      <c r="S38" s="48"/>
      <c r="T38" s="48"/>
      <c r="U38" s="48"/>
      <c r="V38" s="48"/>
      <c r="W38" s="48"/>
      <c r="X38" s="48"/>
      <c r="Y38" s="48"/>
      <c r="Z38" s="48"/>
      <c r="AA38" s="48"/>
      <c r="AB38" s="48"/>
      <c r="AC38" s="48"/>
    </row>
    <row r="39" spans="2:29" ht="48" x14ac:dyDescent="0.2">
      <c r="B39" s="24" t="s">
        <v>33</v>
      </c>
      <c r="C39" s="17" t="s">
        <v>71</v>
      </c>
      <c r="D39" s="8" t="s">
        <v>114</v>
      </c>
      <c r="E39" s="12">
        <v>12</v>
      </c>
      <c r="F39" s="20">
        <v>36000</v>
      </c>
      <c r="G39" s="13" t="s">
        <v>3</v>
      </c>
      <c r="H39" s="64">
        <v>45901</v>
      </c>
      <c r="I39" s="12" t="s">
        <v>48</v>
      </c>
      <c r="J39" s="12" t="s">
        <v>62</v>
      </c>
      <c r="K39" s="23" t="s">
        <v>72</v>
      </c>
      <c r="M39" s="48"/>
      <c r="N39" s="48"/>
      <c r="O39" s="48"/>
      <c r="P39" s="48"/>
      <c r="Q39" s="58"/>
      <c r="R39" s="48"/>
      <c r="S39" s="48"/>
      <c r="T39" s="48"/>
      <c r="U39" s="48"/>
      <c r="V39" s="48"/>
      <c r="W39" s="61"/>
      <c r="X39" s="48"/>
      <c r="Y39" s="48"/>
      <c r="Z39" s="60"/>
      <c r="AA39" s="48"/>
      <c r="AB39" s="48"/>
      <c r="AC39" s="48"/>
    </row>
    <row r="40" spans="2:29" ht="48" x14ac:dyDescent="0.2">
      <c r="B40" s="24" t="s">
        <v>33</v>
      </c>
      <c r="C40" s="11" t="s">
        <v>73</v>
      </c>
      <c r="D40" s="8" t="s">
        <v>114</v>
      </c>
      <c r="E40" s="12">
        <v>12</v>
      </c>
      <c r="F40" s="20">
        <v>28000</v>
      </c>
      <c r="G40" s="13" t="s">
        <v>3</v>
      </c>
      <c r="H40" s="64">
        <v>45717</v>
      </c>
      <c r="I40" s="12" t="s">
        <v>27</v>
      </c>
      <c r="J40" s="12" t="s">
        <v>62</v>
      </c>
      <c r="K40" s="23" t="s">
        <v>74</v>
      </c>
      <c r="M40" s="48"/>
      <c r="N40" s="48"/>
      <c r="O40" s="48"/>
      <c r="P40" s="48"/>
      <c r="Q40" s="58"/>
      <c r="R40" s="61"/>
      <c r="S40" s="48"/>
      <c r="T40" s="60"/>
      <c r="U40" s="48"/>
      <c r="V40" s="48"/>
      <c r="W40" s="48"/>
      <c r="X40" s="48"/>
      <c r="Y40" s="48"/>
      <c r="Z40" s="48"/>
      <c r="AA40" s="48"/>
      <c r="AB40" s="48"/>
      <c r="AC40" s="48"/>
    </row>
    <row r="41" spans="2:29" ht="48" x14ac:dyDescent="0.2">
      <c r="B41" s="24" t="s">
        <v>33</v>
      </c>
      <c r="C41" s="11" t="s">
        <v>75</v>
      </c>
      <c r="D41" s="8" t="s">
        <v>114</v>
      </c>
      <c r="E41" s="12">
        <v>12</v>
      </c>
      <c r="F41" s="20">
        <v>21000</v>
      </c>
      <c r="G41" s="13" t="s">
        <v>3</v>
      </c>
      <c r="H41" s="64">
        <v>45901</v>
      </c>
      <c r="I41" s="12" t="s">
        <v>24</v>
      </c>
      <c r="J41" s="12" t="s">
        <v>62</v>
      </c>
      <c r="K41" s="23" t="s">
        <v>76</v>
      </c>
      <c r="M41" s="48"/>
      <c r="N41" s="48"/>
      <c r="O41" s="48"/>
      <c r="P41" s="48"/>
      <c r="Q41" s="58"/>
      <c r="R41" s="48"/>
      <c r="S41" s="48"/>
      <c r="T41" s="48"/>
      <c r="U41" s="48"/>
      <c r="V41" s="48"/>
      <c r="W41" s="61"/>
      <c r="X41" s="48"/>
      <c r="Y41" s="48"/>
      <c r="Z41" s="60"/>
      <c r="AA41" s="48"/>
      <c r="AB41" s="48"/>
      <c r="AC41" s="48"/>
    </row>
    <row r="42" spans="2:29" ht="84" x14ac:dyDescent="0.2">
      <c r="B42" s="24" t="s">
        <v>33</v>
      </c>
      <c r="C42" s="17" t="s">
        <v>77</v>
      </c>
      <c r="D42" s="8" t="s">
        <v>120</v>
      </c>
      <c r="E42" s="8">
        <v>4000</v>
      </c>
      <c r="F42" s="21">
        <v>20000</v>
      </c>
      <c r="G42" s="16" t="s">
        <v>2</v>
      </c>
      <c r="H42" s="63">
        <v>45748</v>
      </c>
      <c r="I42" s="8" t="s">
        <v>48</v>
      </c>
      <c r="J42" s="8" t="s">
        <v>45</v>
      </c>
      <c r="K42" s="23" t="s">
        <v>126</v>
      </c>
      <c r="M42" s="48"/>
      <c r="N42" s="48"/>
      <c r="O42" s="48"/>
      <c r="P42" s="48"/>
      <c r="Q42" s="58"/>
      <c r="R42" s="61"/>
      <c r="S42" s="48"/>
      <c r="T42" s="48"/>
      <c r="U42" s="60"/>
      <c r="V42" s="48"/>
      <c r="W42" s="48"/>
      <c r="X42" s="48"/>
      <c r="Y42" s="48"/>
      <c r="Z42" s="48"/>
      <c r="AA42" s="48"/>
      <c r="AB42" s="48"/>
      <c r="AC42" s="48"/>
    </row>
    <row r="43" spans="2:29" ht="120" x14ac:dyDescent="0.2">
      <c r="B43" s="24" t="s">
        <v>33</v>
      </c>
      <c r="C43" s="17" t="s">
        <v>138</v>
      </c>
      <c r="D43" s="8" t="s">
        <v>23</v>
      </c>
      <c r="E43" s="8">
        <v>1</v>
      </c>
      <c r="F43" s="21">
        <v>40545.5</v>
      </c>
      <c r="G43" s="16" t="s">
        <v>2</v>
      </c>
      <c r="H43" s="63">
        <v>45809</v>
      </c>
      <c r="I43" s="8" t="s">
        <v>24</v>
      </c>
      <c r="J43" s="8" t="s">
        <v>45</v>
      </c>
      <c r="K43" s="23" t="s">
        <v>165</v>
      </c>
      <c r="M43" s="48"/>
      <c r="N43" s="48"/>
      <c r="O43" s="48"/>
      <c r="P43" s="48"/>
      <c r="Q43" s="58"/>
      <c r="R43" s="67"/>
      <c r="S43" s="48"/>
      <c r="T43" s="48"/>
      <c r="U43" s="61"/>
      <c r="V43" s="48"/>
      <c r="W43" s="60"/>
      <c r="X43" s="48"/>
      <c r="Y43" s="48"/>
      <c r="Z43" s="48"/>
      <c r="AA43" s="48"/>
      <c r="AB43" s="48"/>
      <c r="AC43" s="48"/>
    </row>
    <row r="44" spans="2:29" ht="84" x14ac:dyDescent="0.2">
      <c r="B44" s="24" t="s">
        <v>33</v>
      </c>
      <c r="C44" s="17" t="s">
        <v>78</v>
      </c>
      <c r="D44" s="8" t="s">
        <v>121</v>
      </c>
      <c r="E44" s="8">
        <v>2000</v>
      </c>
      <c r="F44" s="21">
        <v>5000</v>
      </c>
      <c r="G44" s="16" t="s">
        <v>2</v>
      </c>
      <c r="H44" s="63">
        <v>45748</v>
      </c>
      <c r="I44" s="8" t="s">
        <v>48</v>
      </c>
      <c r="J44" s="8" t="s">
        <v>45</v>
      </c>
      <c r="K44" s="23" t="s">
        <v>126</v>
      </c>
      <c r="M44" s="48"/>
      <c r="N44" s="48"/>
      <c r="O44" s="48"/>
      <c r="P44" s="48"/>
      <c r="Q44" s="58"/>
      <c r="R44" s="61"/>
      <c r="S44" s="48"/>
      <c r="T44" s="48"/>
      <c r="U44" s="60"/>
      <c r="V44" s="48"/>
      <c r="W44" s="48"/>
      <c r="X44" s="48"/>
      <c r="Y44" s="48"/>
      <c r="Z44" s="48"/>
      <c r="AA44" s="48"/>
      <c r="AB44" s="48"/>
      <c r="AC44" s="48"/>
    </row>
    <row r="45" spans="2:29" ht="60" x14ac:dyDescent="0.2">
      <c r="B45" s="24" t="s">
        <v>33</v>
      </c>
      <c r="C45" s="8" t="s">
        <v>79</v>
      </c>
      <c r="D45" s="8" t="s">
        <v>118</v>
      </c>
      <c r="E45" s="8">
        <v>300</v>
      </c>
      <c r="F45" s="21">
        <v>13856.23</v>
      </c>
      <c r="G45" s="16" t="s">
        <v>2</v>
      </c>
      <c r="H45" s="63">
        <v>45748</v>
      </c>
      <c r="I45" s="8" t="s">
        <v>80</v>
      </c>
      <c r="J45" s="8" t="s">
        <v>45</v>
      </c>
      <c r="K45" s="23" t="s">
        <v>127</v>
      </c>
      <c r="M45" s="48"/>
      <c r="N45" s="48"/>
      <c r="O45" s="48"/>
      <c r="P45" s="48"/>
      <c r="Q45" s="58"/>
      <c r="R45" s="61"/>
      <c r="S45" s="48"/>
      <c r="T45" s="48"/>
      <c r="U45" s="60"/>
      <c r="V45" s="48"/>
      <c r="W45" s="48"/>
      <c r="X45" s="48"/>
      <c r="Y45" s="48"/>
      <c r="Z45" s="48"/>
      <c r="AA45" s="48"/>
      <c r="AB45" s="48"/>
      <c r="AC45" s="48"/>
    </row>
    <row r="46" spans="2:29" ht="36" x14ac:dyDescent="0.2">
      <c r="B46" s="24" t="s">
        <v>33</v>
      </c>
      <c r="C46" s="18" t="s">
        <v>81</v>
      </c>
      <c r="D46" s="8" t="s">
        <v>29</v>
      </c>
      <c r="E46" s="8">
        <v>1000</v>
      </c>
      <c r="F46" s="21">
        <v>12000</v>
      </c>
      <c r="G46" s="16" t="s">
        <v>2</v>
      </c>
      <c r="H46" s="63">
        <v>45748</v>
      </c>
      <c r="I46" s="8" t="s">
        <v>48</v>
      </c>
      <c r="J46" s="8" t="s">
        <v>45</v>
      </c>
      <c r="K46" s="23" t="s">
        <v>128</v>
      </c>
      <c r="M46" s="48"/>
      <c r="N46" s="48"/>
      <c r="O46" s="48"/>
      <c r="P46" s="48"/>
      <c r="Q46" s="58"/>
      <c r="R46" s="61"/>
      <c r="S46" s="48"/>
      <c r="T46" s="48"/>
      <c r="U46" s="60"/>
      <c r="V46" s="48"/>
      <c r="W46" s="48"/>
      <c r="X46" s="48"/>
      <c r="Y46" s="48"/>
      <c r="Z46" s="48"/>
      <c r="AA46" s="48"/>
      <c r="AB46" s="48"/>
      <c r="AC46" s="48"/>
    </row>
    <row r="47" spans="2:29" ht="90" customHeight="1" x14ac:dyDescent="0.2">
      <c r="B47" s="24" t="s">
        <v>33</v>
      </c>
      <c r="C47" s="17" t="s">
        <v>82</v>
      </c>
      <c r="D47" s="8" t="s">
        <v>29</v>
      </c>
      <c r="E47" s="11">
        <v>2</v>
      </c>
      <c r="F47" s="21">
        <v>10053.84</v>
      </c>
      <c r="G47" s="16" t="s">
        <v>2</v>
      </c>
      <c r="H47" s="63">
        <v>45717</v>
      </c>
      <c r="I47" s="8" t="s">
        <v>30</v>
      </c>
      <c r="J47" s="8" t="s">
        <v>62</v>
      </c>
      <c r="K47" s="23" t="s">
        <v>169</v>
      </c>
      <c r="M47" s="48"/>
      <c r="N47" s="48"/>
      <c r="O47" s="48"/>
      <c r="P47" s="48"/>
      <c r="Q47" s="58"/>
      <c r="R47" s="48"/>
      <c r="S47" s="61"/>
      <c r="T47" s="60"/>
      <c r="U47" s="48"/>
      <c r="V47" s="48"/>
      <c r="W47" s="48"/>
      <c r="X47" s="48"/>
      <c r="Y47" s="48"/>
      <c r="Z47" s="48"/>
      <c r="AA47" s="48"/>
      <c r="AB47" s="48"/>
      <c r="AC47" s="48"/>
    </row>
    <row r="48" spans="2:29" ht="36" x14ac:dyDescent="0.2">
      <c r="B48" s="24" t="s">
        <v>33</v>
      </c>
      <c r="C48" s="17" t="s">
        <v>83</v>
      </c>
      <c r="D48" s="8" t="s">
        <v>29</v>
      </c>
      <c r="E48" s="8">
        <v>10</v>
      </c>
      <c r="F48" s="21">
        <v>10000</v>
      </c>
      <c r="G48" s="16" t="s">
        <v>2</v>
      </c>
      <c r="H48" s="63">
        <v>45748</v>
      </c>
      <c r="I48" s="8" t="s">
        <v>48</v>
      </c>
      <c r="J48" s="8" t="s">
        <v>45</v>
      </c>
      <c r="K48" s="23" t="s">
        <v>166</v>
      </c>
      <c r="M48" s="48"/>
      <c r="N48" s="48"/>
      <c r="O48" s="48"/>
      <c r="P48" s="48"/>
      <c r="Q48" s="58"/>
      <c r="R48" s="61"/>
      <c r="S48" s="48"/>
      <c r="T48" s="48"/>
      <c r="U48" s="60"/>
      <c r="V48" s="48"/>
      <c r="W48" s="48"/>
      <c r="X48" s="48"/>
      <c r="Y48" s="48"/>
      <c r="Z48" s="48"/>
      <c r="AA48" s="48"/>
      <c r="AB48" s="48"/>
      <c r="AC48" s="48"/>
    </row>
    <row r="49" spans="2:29" ht="84" x14ac:dyDescent="0.2">
      <c r="B49" s="24" t="s">
        <v>33</v>
      </c>
      <c r="C49" s="8" t="s">
        <v>84</v>
      </c>
      <c r="D49" s="8" t="s">
        <v>114</v>
      </c>
      <c r="E49" s="12">
        <v>12</v>
      </c>
      <c r="F49" s="20">
        <v>10000</v>
      </c>
      <c r="G49" s="13" t="s">
        <v>19</v>
      </c>
      <c r="H49" s="64">
        <v>45901</v>
      </c>
      <c r="I49" s="12" t="s">
        <v>85</v>
      </c>
      <c r="J49" s="12" t="s">
        <v>86</v>
      </c>
      <c r="K49" s="23" t="s">
        <v>87</v>
      </c>
      <c r="M49" s="48"/>
      <c r="N49" s="48"/>
      <c r="O49" s="48"/>
      <c r="P49" s="48"/>
      <c r="Q49" s="58"/>
      <c r="R49" s="48"/>
      <c r="S49" s="48"/>
      <c r="T49" s="48"/>
      <c r="U49" s="48"/>
      <c r="V49" s="48"/>
      <c r="W49" s="61"/>
      <c r="X49" s="48"/>
      <c r="Y49" s="48"/>
      <c r="Z49" s="60"/>
      <c r="AA49" s="48"/>
      <c r="AB49" s="48"/>
      <c r="AC49" s="48"/>
    </row>
    <row r="50" spans="2:29" ht="12.75" x14ac:dyDescent="0.2">
      <c r="B50" s="24" t="s">
        <v>33</v>
      </c>
      <c r="C50" s="17" t="s">
        <v>88</v>
      </c>
      <c r="D50" s="8" t="s">
        <v>122</v>
      </c>
      <c r="E50" s="8">
        <v>300</v>
      </c>
      <c r="F50" s="21">
        <v>5000</v>
      </c>
      <c r="G50" s="16" t="s">
        <v>2</v>
      </c>
      <c r="H50" s="63">
        <v>45748</v>
      </c>
      <c r="I50" s="8" t="s">
        <v>48</v>
      </c>
      <c r="J50" s="8" t="s">
        <v>45</v>
      </c>
      <c r="K50" s="23" t="s">
        <v>144</v>
      </c>
      <c r="M50" s="48"/>
      <c r="N50" s="48"/>
      <c r="O50" s="48"/>
      <c r="P50" s="48"/>
      <c r="Q50" s="58"/>
      <c r="R50" s="61"/>
      <c r="S50" s="48"/>
      <c r="T50" s="48"/>
      <c r="U50" s="60"/>
      <c r="V50" s="48"/>
      <c r="W50" s="48"/>
      <c r="X50" s="48"/>
      <c r="Y50" s="48"/>
      <c r="Z50" s="48"/>
      <c r="AA50" s="48"/>
      <c r="AB50" s="48"/>
      <c r="AC50" s="48"/>
    </row>
    <row r="51" spans="2:29" ht="27.75" customHeight="1" x14ac:dyDescent="0.2">
      <c r="B51" s="24" t="s">
        <v>33</v>
      </c>
      <c r="C51" s="18" t="s">
        <v>89</v>
      </c>
      <c r="D51" s="8" t="s">
        <v>29</v>
      </c>
      <c r="E51" s="15">
        <v>4</v>
      </c>
      <c r="F51" s="21">
        <v>8400</v>
      </c>
      <c r="G51" s="16" t="s">
        <v>2</v>
      </c>
      <c r="H51" s="63">
        <v>45717</v>
      </c>
      <c r="I51" s="8" t="s">
        <v>24</v>
      </c>
      <c r="J51" s="8" t="s">
        <v>62</v>
      </c>
      <c r="K51" s="23" t="s">
        <v>116</v>
      </c>
      <c r="M51" s="48"/>
      <c r="N51" s="48"/>
      <c r="O51" s="48"/>
      <c r="P51" s="48"/>
      <c r="Q51" s="58"/>
      <c r="R51" s="48"/>
      <c r="S51" s="61"/>
      <c r="T51" s="60"/>
      <c r="U51" s="48"/>
      <c r="V51" s="48"/>
      <c r="W51" s="48"/>
      <c r="X51" s="48"/>
      <c r="Y51" s="48"/>
      <c r="Z51" s="48"/>
      <c r="AA51" s="48"/>
      <c r="AB51" s="48"/>
      <c r="AC51" s="48"/>
    </row>
    <row r="52" spans="2:29" ht="108" x14ac:dyDescent="0.2">
      <c r="B52" s="24" t="s">
        <v>33</v>
      </c>
      <c r="C52" s="11" t="s">
        <v>91</v>
      </c>
      <c r="D52" s="8" t="s">
        <v>114</v>
      </c>
      <c r="E52" s="12">
        <v>12</v>
      </c>
      <c r="F52" s="20">
        <v>7000</v>
      </c>
      <c r="G52" s="13" t="s">
        <v>3</v>
      </c>
      <c r="H52" s="64">
        <v>45748</v>
      </c>
      <c r="I52" s="12" t="s">
        <v>90</v>
      </c>
      <c r="J52" s="12" t="s">
        <v>62</v>
      </c>
      <c r="K52" s="23" t="s">
        <v>92</v>
      </c>
      <c r="M52" s="48"/>
      <c r="N52" s="48"/>
      <c r="O52" s="48"/>
      <c r="P52" s="48"/>
      <c r="Q52" s="58"/>
      <c r="R52" s="61"/>
      <c r="S52" s="48"/>
      <c r="T52" s="48"/>
      <c r="U52" s="60"/>
      <c r="V52" s="48"/>
      <c r="W52" s="48"/>
      <c r="X52" s="48"/>
      <c r="Y52" s="48"/>
      <c r="Z52" s="48"/>
      <c r="AA52" s="48"/>
      <c r="AB52" s="48"/>
      <c r="AC52" s="48"/>
    </row>
    <row r="53" spans="2:29" ht="60" x14ac:dyDescent="0.2">
      <c r="B53" s="24" t="s">
        <v>33</v>
      </c>
      <c r="C53" s="17" t="s">
        <v>93</v>
      </c>
      <c r="D53" s="8" t="s">
        <v>117</v>
      </c>
      <c r="E53" s="11">
        <v>600</v>
      </c>
      <c r="F53" s="21">
        <v>2000</v>
      </c>
      <c r="G53" s="16" t="s">
        <v>2</v>
      </c>
      <c r="H53" s="63">
        <v>45658</v>
      </c>
      <c r="I53" s="8" t="s">
        <v>24</v>
      </c>
      <c r="J53" s="8" t="s">
        <v>45</v>
      </c>
      <c r="K53" s="23" t="s">
        <v>94</v>
      </c>
      <c r="M53" s="48"/>
      <c r="N53" s="48"/>
      <c r="O53" s="48"/>
      <c r="P53" s="61"/>
      <c r="Q53" s="58"/>
      <c r="R53" s="60"/>
      <c r="S53" s="48"/>
      <c r="T53" s="48"/>
      <c r="U53" s="48"/>
      <c r="V53" s="48"/>
      <c r="W53" s="48"/>
      <c r="X53" s="48"/>
      <c r="Y53" s="48"/>
      <c r="Z53" s="48"/>
      <c r="AA53" s="48"/>
      <c r="AB53" s="48"/>
      <c r="AC53" s="48"/>
    </row>
    <row r="54" spans="2:29" ht="99.75" customHeight="1" x14ac:dyDescent="0.2">
      <c r="B54" s="24" t="s">
        <v>33</v>
      </c>
      <c r="C54" s="17" t="s">
        <v>123</v>
      </c>
      <c r="D54" s="8" t="s">
        <v>29</v>
      </c>
      <c r="E54" s="8">
        <v>100</v>
      </c>
      <c r="F54" s="21">
        <v>3730.8</v>
      </c>
      <c r="G54" s="16" t="s">
        <v>2</v>
      </c>
      <c r="H54" s="63">
        <v>45962</v>
      </c>
      <c r="I54" s="8" t="s">
        <v>48</v>
      </c>
      <c r="J54" s="8" t="s">
        <v>45</v>
      </c>
      <c r="K54" s="23" t="s">
        <v>167</v>
      </c>
      <c r="M54" s="48"/>
      <c r="N54" s="48"/>
      <c r="O54" s="48"/>
      <c r="P54" s="48"/>
      <c r="Q54" s="58"/>
      <c r="R54" s="48"/>
      <c r="S54" s="48"/>
      <c r="T54" s="48"/>
      <c r="U54" s="48"/>
      <c r="V54" s="48"/>
      <c r="W54" s="48"/>
      <c r="X54" s="48"/>
      <c r="Y54" s="61"/>
      <c r="Z54" s="48"/>
      <c r="AA54" s="48"/>
      <c r="AB54" s="60"/>
      <c r="AC54" s="48"/>
    </row>
    <row r="55" spans="2:29" ht="96" x14ac:dyDescent="0.2">
      <c r="B55" s="24" t="s">
        <v>33</v>
      </c>
      <c r="C55" s="18" t="s">
        <v>95</v>
      </c>
      <c r="D55" s="8" t="s">
        <v>29</v>
      </c>
      <c r="E55" s="8">
        <v>3</v>
      </c>
      <c r="F55" s="21">
        <v>1425.6</v>
      </c>
      <c r="G55" s="16" t="s">
        <v>2</v>
      </c>
      <c r="H55" s="63">
        <v>45809</v>
      </c>
      <c r="I55" s="8" t="s">
        <v>24</v>
      </c>
      <c r="J55" s="8" t="s">
        <v>45</v>
      </c>
      <c r="K55" s="23" t="s">
        <v>168</v>
      </c>
      <c r="M55" s="48"/>
      <c r="N55" s="48"/>
      <c r="O55" s="48"/>
      <c r="P55" s="48"/>
      <c r="Q55" s="58"/>
      <c r="R55" s="48"/>
      <c r="S55" s="48"/>
      <c r="T55" s="61"/>
      <c r="U55" s="48"/>
      <c r="V55" s="48"/>
      <c r="W55" s="60"/>
      <c r="X55" s="48"/>
      <c r="Y55" s="48"/>
      <c r="Z55" s="48"/>
      <c r="AA55" s="48"/>
      <c r="AB55" s="48"/>
      <c r="AC55" s="48"/>
    </row>
    <row r="56" spans="2:29" ht="24" x14ac:dyDescent="0.2">
      <c r="B56" s="24" t="s">
        <v>33</v>
      </c>
      <c r="C56" s="18" t="s">
        <v>96</v>
      </c>
      <c r="D56" s="8" t="s">
        <v>29</v>
      </c>
      <c r="E56" s="8">
        <v>4</v>
      </c>
      <c r="F56" s="16">
        <v>2000</v>
      </c>
      <c r="G56" s="16" t="s">
        <v>2</v>
      </c>
      <c r="H56" s="63">
        <v>45870</v>
      </c>
      <c r="I56" s="8" t="s">
        <v>24</v>
      </c>
      <c r="J56" s="8" t="s">
        <v>45</v>
      </c>
      <c r="K56" s="23" t="s">
        <v>97</v>
      </c>
      <c r="M56" s="48"/>
      <c r="N56" s="48"/>
      <c r="O56" s="48"/>
      <c r="P56" s="48"/>
      <c r="Q56" s="58"/>
      <c r="R56" s="48"/>
      <c r="S56" s="48"/>
      <c r="T56" s="48"/>
      <c r="U56" s="48"/>
      <c r="V56" s="61"/>
      <c r="W56" s="48"/>
      <c r="X56" s="48"/>
      <c r="Y56" s="60"/>
      <c r="Z56" s="48"/>
      <c r="AA56" s="48"/>
      <c r="AB56" s="48"/>
      <c r="AC56" s="48"/>
    </row>
    <row r="57" spans="2:29" ht="24" x14ac:dyDescent="0.2">
      <c r="B57" s="24" t="s">
        <v>33</v>
      </c>
      <c r="C57" s="18" t="s">
        <v>98</v>
      </c>
      <c r="D57" s="8" t="s">
        <v>29</v>
      </c>
      <c r="E57" s="8">
        <v>10</v>
      </c>
      <c r="F57" s="16">
        <v>1500</v>
      </c>
      <c r="G57" s="8" t="s">
        <v>2</v>
      </c>
      <c r="H57" s="63">
        <v>45717</v>
      </c>
      <c r="I57" s="8" t="s">
        <v>44</v>
      </c>
      <c r="J57" s="8" t="s">
        <v>45</v>
      </c>
      <c r="K57" s="23" t="s">
        <v>129</v>
      </c>
      <c r="M57" s="48"/>
      <c r="N57" s="48"/>
      <c r="O57" s="48"/>
      <c r="P57" s="48"/>
      <c r="Q57" s="58"/>
      <c r="R57" s="61"/>
      <c r="S57" s="48"/>
      <c r="T57" s="60"/>
      <c r="U57" s="48"/>
      <c r="V57" s="48"/>
      <c r="W57" s="48"/>
      <c r="X57" s="48"/>
      <c r="Y57" s="48"/>
      <c r="Z57" s="48"/>
      <c r="AA57" s="48"/>
      <c r="AB57" s="48"/>
      <c r="AC57" s="48"/>
    </row>
    <row r="58" spans="2:29" ht="24" x14ac:dyDescent="0.2">
      <c r="B58" s="24" t="s">
        <v>33</v>
      </c>
      <c r="C58" s="18" t="s">
        <v>99</v>
      </c>
      <c r="D58" s="8" t="s">
        <v>29</v>
      </c>
      <c r="E58" s="8">
        <v>10</v>
      </c>
      <c r="F58" s="21">
        <v>921.85</v>
      </c>
      <c r="G58" s="16" t="s">
        <v>2</v>
      </c>
      <c r="H58" s="63">
        <v>45809</v>
      </c>
      <c r="I58" s="8" t="s">
        <v>48</v>
      </c>
      <c r="J58" s="8" t="s">
        <v>45</v>
      </c>
      <c r="K58" s="23" t="s">
        <v>100</v>
      </c>
      <c r="M58" s="48"/>
      <c r="N58" s="48"/>
      <c r="O58" s="48"/>
      <c r="P58" s="48"/>
      <c r="Q58" s="58"/>
      <c r="R58" s="48"/>
      <c r="S58" s="48"/>
      <c r="T58" s="61"/>
      <c r="U58" s="48"/>
      <c r="V58" s="48"/>
      <c r="W58" s="60"/>
      <c r="X58" s="48"/>
      <c r="Y58" s="48"/>
      <c r="Z58" s="48"/>
      <c r="AA58" s="48"/>
      <c r="AB58" s="48"/>
      <c r="AC58" s="48"/>
    </row>
    <row r="59" spans="2:29" ht="156" x14ac:dyDescent="0.2">
      <c r="B59" s="24" t="s">
        <v>33</v>
      </c>
      <c r="C59" s="17" t="s">
        <v>101</v>
      </c>
      <c r="D59" s="8" t="s">
        <v>29</v>
      </c>
      <c r="E59" s="12">
        <v>12</v>
      </c>
      <c r="F59" s="20">
        <f>80*12</f>
        <v>960</v>
      </c>
      <c r="G59" s="13" t="s">
        <v>19</v>
      </c>
      <c r="H59" s="14" t="s">
        <v>57</v>
      </c>
      <c r="I59" s="12" t="s">
        <v>24</v>
      </c>
      <c r="J59" s="12" t="s">
        <v>62</v>
      </c>
      <c r="K59" s="23" t="s">
        <v>102</v>
      </c>
      <c r="M59" s="48"/>
      <c r="N59" s="48"/>
      <c r="O59" s="48"/>
      <c r="P59" s="48"/>
      <c r="Q59" s="58"/>
      <c r="R59" s="48"/>
      <c r="S59" s="48"/>
      <c r="T59" s="48"/>
      <c r="U59" s="48"/>
      <c r="V59" s="48"/>
      <c r="W59" s="48"/>
      <c r="X59" s="48"/>
      <c r="Y59" s="48"/>
      <c r="Z59" s="48"/>
      <c r="AA59" s="48"/>
      <c r="AB59" s="48"/>
      <c r="AC59" s="48"/>
    </row>
    <row r="60" spans="2:29" ht="24" x14ac:dyDescent="0.2">
      <c r="B60" s="24" t="s">
        <v>33</v>
      </c>
      <c r="C60" s="18" t="s">
        <v>103</v>
      </c>
      <c r="D60" s="8" t="s">
        <v>29</v>
      </c>
      <c r="E60" s="8">
        <v>1</v>
      </c>
      <c r="F60" s="21">
        <v>586.79999999999995</v>
      </c>
      <c r="G60" s="16" t="s">
        <v>2</v>
      </c>
      <c r="H60" s="63">
        <v>45778</v>
      </c>
      <c r="I60" s="8" t="s">
        <v>24</v>
      </c>
      <c r="J60" s="8" t="s">
        <v>45</v>
      </c>
      <c r="K60" s="23" t="s">
        <v>104</v>
      </c>
      <c r="M60" s="48"/>
      <c r="N60" s="48"/>
      <c r="O60" s="48"/>
      <c r="P60" s="48"/>
      <c r="Q60" s="58"/>
      <c r="R60" s="48"/>
      <c r="S60" s="61"/>
      <c r="T60" s="48"/>
      <c r="U60" s="48"/>
      <c r="V60" s="60"/>
      <c r="W60" s="48"/>
      <c r="X60" s="48"/>
      <c r="Y60" s="48"/>
      <c r="Z60" s="48"/>
      <c r="AA60" s="48"/>
      <c r="AB60" s="48"/>
      <c r="AC60" s="48"/>
    </row>
    <row r="61" spans="2:29" ht="24" x14ac:dyDescent="0.2">
      <c r="B61" s="24" t="s">
        <v>33</v>
      </c>
      <c r="C61" s="18" t="s">
        <v>105</v>
      </c>
      <c r="D61" s="8" t="s">
        <v>29</v>
      </c>
      <c r="E61" s="8">
        <v>1</v>
      </c>
      <c r="F61" s="21">
        <v>500</v>
      </c>
      <c r="G61" s="16" t="s">
        <v>2</v>
      </c>
      <c r="H61" s="63">
        <v>45658</v>
      </c>
      <c r="I61" s="8" t="s">
        <v>24</v>
      </c>
      <c r="J61" s="8" t="s">
        <v>45</v>
      </c>
      <c r="K61" s="23" t="s">
        <v>104</v>
      </c>
      <c r="M61" s="48"/>
      <c r="N61" s="48"/>
      <c r="O61" s="48"/>
      <c r="P61" s="61"/>
      <c r="Q61" s="58"/>
      <c r="R61" s="60"/>
      <c r="S61" s="48"/>
      <c r="T61" s="48"/>
      <c r="U61" s="48"/>
      <c r="V61" s="48"/>
      <c r="W61" s="48"/>
      <c r="X61" s="48"/>
      <c r="Y61" s="48"/>
      <c r="Z61" s="48"/>
      <c r="AA61" s="48"/>
      <c r="AB61" s="48"/>
      <c r="AC61" s="48"/>
    </row>
    <row r="62" spans="2:29" ht="100.5" customHeight="1" x14ac:dyDescent="0.2">
      <c r="B62" s="26" t="s">
        <v>33</v>
      </c>
      <c r="C62" s="27" t="s">
        <v>106</v>
      </c>
      <c r="D62" s="28" t="s">
        <v>29</v>
      </c>
      <c r="E62" s="28">
        <v>4</v>
      </c>
      <c r="F62" s="29">
        <v>231.32</v>
      </c>
      <c r="G62" s="30" t="s">
        <v>2</v>
      </c>
      <c r="H62" s="36">
        <v>45717</v>
      </c>
      <c r="I62" s="28" t="s">
        <v>30</v>
      </c>
      <c r="J62" s="28" t="s">
        <v>62</v>
      </c>
      <c r="K62" s="31" t="s">
        <v>170</v>
      </c>
      <c r="M62" s="48"/>
      <c r="N62" s="48"/>
      <c r="O62" s="48"/>
      <c r="P62" s="48"/>
      <c r="Q62" s="58"/>
      <c r="R62" s="48"/>
      <c r="S62" s="61"/>
      <c r="T62" s="60"/>
      <c r="U62" s="48"/>
      <c r="V62" s="48"/>
      <c r="W62" s="48"/>
      <c r="X62" s="48"/>
      <c r="Y62" s="48"/>
      <c r="Z62" s="48"/>
      <c r="AA62" s="48"/>
      <c r="AB62" s="48"/>
      <c r="AC62" s="48"/>
    </row>
    <row r="63" spans="2:29" ht="126" customHeight="1" x14ac:dyDescent="0.2">
      <c r="B63" s="8" t="s">
        <v>33</v>
      </c>
      <c r="C63" s="18" t="s">
        <v>152</v>
      </c>
      <c r="D63" s="8" t="s">
        <v>114</v>
      </c>
      <c r="E63" s="8">
        <v>12</v>
      </c>
      <c r="F63" s="21">
        <v>3413.33</v>
      </c>
      <c r="G63" s="16" t="s">
        <v>2</v>
      </c>
      <c r="H63" s="63">
        <v>45839</v>
      </c>
      <c r="I63" s="8" t="s">
        <v>24</v>
      </c>
      <c r="J63" s="8" t="s">
        <v>45</v>
      </c>
      <c r="K63" s="8" t="s">
        <v>171</v>
      </c>
      <c r="M63" s="48"/>
      <c r="N63" s="48"/>
      <c r="O63" s="48"/>
      <c r="P63" s="48"/>
      <c r="Q63" s="58"/>
      <c r="R63" s="48"/>
      <c r="S63" s="67"/>
      <c r="T63" s="67"/>
      <c r="U63" s="61"/>
      <c r="V63" s="48"/>
      <c r="W63" s="48"/>
      <c r="X63" s="60"/>
      <c r="Y63" s="48"/>
      <c r="Z63" s="48"/>
      <c r="AA63" s="48"/>
      <c r="AB63" s="48"/>
      <c r="AC63" s="48"/>
    </row>
    <row r="64" spans="2:29" ht="48" x14ac:dyDescent="0.2">
      <c r="B64" s="8" t="s">
        <v>33</v>
      </c>
      <c r="C64" s="18" t="s">
        <v>156</v>
      </c>
      <c r="D64" s="8" t="s">
        <v>153</v>
      </c>
      <c r="E64" s="8">
        <v>200</v>
      </c>
      <c r="F64" s="21">
        <v>9000</v>
      </c>
      <c r="G64" s="16" t="s">
        <v>2</v>
      </c>
      <c r="H64" s="63">
        <v>45931</v>
      </c>
      <c r="I64" s="8" t="s">
        <v>48</v>
      </c>
      <c r="J64" s="8" t="s">
        <v>62</v>
      </c>
      <c r="K64" s="8" t="s">
        <v>154</v>
      </c>
      <c r="M64" s="48"/>
      <c r="N64" s="48"/>
      <c r="O64" s="48"/>
      <c r="P64" s="48"/>
      <c r="Q64" s="58"/>
      <c r="R64" s="48"/>
      <c r="S64" s="67"/>
      <c r="T64" s="67"/>
      <c r="U64" s="67"/>
      <c r="V64" s="67"/>
      <c r="W64" s="67"/>
      <c r="X64" s="67"/>
      <c r="Y64" s="61"/>
      <c r="Z64" s="48"/>
      <c r="AA64" s="60"/>
      <c r="AB64" s="48"/>
      <c r="AC64" s="48"/>
    </row>
    <row r="65" spans="2:29" ht="48" x14ac:dyDescent="0.2">
      <c r="B65" s="8" t="s">
        <v>33</v>
      </c>
      <c r="C65" s="18" t="s">
        <v>155</v>
      </c>
      <c r="D65" s="8" t="s">
        <v>29</v>
      </c>
      <c r="E65" s="8">
        <v>15</v>
      </c>
      <c r="F65" s="21">
        <v>19042.8</v>
      </c>
      <c r="G65" s="16" t="s">
        <v>2</v>
      </c>
      <c r="H65" s="63">
        <v>45931</v>
      </c>
      <c r="I65" s="8" t="s">
        <v>48</v>
      </c>
      <c r="J65" s="8" t="s">
        <v>45</v>
      </c>
      <c r="K65" s="8" t="s">
        <v>154</v>
      </c>
      <c r="M65" s="48"/>
      <c r="N65" s="48"/>
      <c r="O65" s="48"/>
      <c r="P65" s="48"/>
      <c r="Q65" s="58"/>
      <c r="R65" s="48"/>
      <c r="S65" s="67"/>
      <c r="T65" s="67"/>
      <c r="U65" s="67"/>
      <c r="V65" s="67"/>
      <c r="W65" s="67"/>
      <c r="X65" s="67"/>
      <c r="Y65" s="61"/>
      <c r="Z65" s="48"/>
      <c r="AA65" s="60"/>
      <c r="AB65" s="48"/>
      <c r="AC65" s="48"/>
    </row>
    <row r="66" spans="2:29" ht="48" x14ac:dyDescent="0.2">
      <c r="B66" s="8" t="s">
        <v>33</v>
      </c>
      <c r="C66" s="18" t="s">
        <v>172</v>
      </c>
      <c r="D66" s="8" t="s">
        <v>29</v>
      </c>
      <c r="E66" s="8">
        <v>1</v>
      </c>
      <c r="F66" s="21">
        <v>88750</v>
      </c>
      <c r="G66" s="16" t="s">
        <v>2</v>
      </c>
      <c r="H66" s="63">
        <v>45992</v>
      </c>
      <c r="I66" s="8" t="s">
        <v>48</v>
      </c>
      <c r="J66" s="8" t="s">
        <v>45</v>
      </c>
      <c r="K66" s="8" t="s">
        <v>154</v>
      </c>
      <c r="M66" s="48"/>
      <c r="N66" s="48"/>
      <c r="O66" s="48"/>
      <c r="P66" s="48"/>
      <c r="Q66" s="58"/>
      <c r="R66" s="48"/>
      <c r="S66" s="67"/>
      <c r="T66" s="67"/>
      <c r="U66" s="67"/>
      <c r="V66" s="67"/>
      <c r="W66" s="67"/>
      <c r="X66" s="67"/>
      <c r="Y66" s="61"/>
      <c r="Z66" s="48"/>
      <c r="AA66" s="48"/>
      <c r="AB66" s="48"/>
      <c r="AC66" s="60"/>
    </row>
    <row r="67" spans="2:29" ht="84" x14ac:dyDescent="0.2">
      <c r="B67" s="8" t="s">
        <v>33</v>
      </c>
      <c r="C67" s="18" t="s">
        <v>178</v>
      </c>
      <c r="D67" s="8" t="s">
        <v>29</v>
      </c>
      <c r="E67" s="8">
        <v>43</v>
      </c>
      <c r="F67" s="21">
        <v>30000</v>
      </c>
      <c r="G67" s="16" t="s">
        <v>2</v>
      </c>
      <c r="H67" s="63">
        <v>45992</v>
      </c>
      <c r="I67" s="8" t="s">
        <v>133</v>
      </c>
      <c r="J67" s="8" t="s">
        <v>45</v>
      </c>
      <c r="K67" s="8" t="s">
        <v>179</v>
      </c>
      <c r="M67" s="48"/>
      <c r="N67" s="48"/>
      <c r="O67" s="48"/>
      <c r="P67" s="48"/>
      <c r="Q67" s="58"/>
      <c r="R67" s="48"/>
      <c r="S67" s="67"/>
      <c r="T67" s="67"/>
      <c r="U67" s="67"/>
      <c r="V67" s="67"/>
      <c r="W67" s="67"/>
      <c r="X67" s="67"/>
      <c r="Y67" s="67"/>
      <c r="Z67" s="61"/>
      <c r="AA67" s="48"/>
      <c r="AB67" s="48"/>
      <c r="AC67" s="60"/>
    </row>
    <row r="68" spans="2:29" ht="48" x14ac:dyDescent="0.2">
      <c r="B68" s="8" t="s">
        <v>33</v>
      </c>
      <c r="C68" s="18" t="s">
        <v>180</v>
      </c>
      <c r="D68" s="8" t="s">
        <v>23</v>
      </c>
      <c r="E68" s="8">
        <v>1</v>
      </c>
      <c r="F68" s="21">
        <v>80655.81</v>
      </c>
      <c r="G68" s="16" t="s">
        <v>2</v>
      </c>
      <c r="H68" s="63">
        <v>45992</v>
      </c>
      <c r="I68" s="8" t="s">
        <v>181</v>
      </c>
      <c r="J68" s="8" t="s">
        <v>45</v>
      </c>
      <c r="K68" s="8" t="s">
        <v>154</v>
      </c>
      <c r="M68" s="48"/>
      <c r="N68" s="48"/>
      <c r="O68" s="48"/>
      <c r="P68" s="48"/>
      <c r="Q68" s="58"/>
      <c r="R68" s="48"/>
      <c r="S68" s="67"/>
      <c r="T68" s="67"/>
      <c r="U68" s="67"/>
      <c r="V68" s="67"/>
      <c r="W68" s="67"/>
      <c r="X68" s="67"/>
      <c r="Y68" s="67"/>
      <c r="Z68" s="61"/>
      <c r="AA68" s="48"/>
      <c r="AB68" s="48"/>
      <c r="AC68" s="60"/>
    </row>
    <row r="69" spans="2:29" ht="25.5" customHeight="1" thickBot="1" x14ac:dyDescent="0.25">
      <c r="B69" s="105" t="s">
        <v>107</v>
      </c>
      <c r="C69" s="106"/>
      <c r="D69" s="106"/>
      <c r="E69" s="107"/>
      <c r="F69" s="79">
        <f>SUM(F31:F68)</f>
        <v>3838306.24</v>
      </c>
      <c r="G69" s="108"/>
      <c r="H69" s="109"/>
      <c r="I69" s="109"/>
      <c r="J69" s="109"/>
      <c r="K69" s="110"/>
    </row>
    <row r="70" spans="2:29" ht="15.75" customHeight="1" thickBot="1" x14ac:dyDescent="0.25">
      <c r="N70" s="61"/>
      <c r="O70" s="115" t="s">
        <v>132</v>
      </c>
      <c r="P70" s="115"/>
      <c r="Q70" s="115"/>
      <c r="R70" s="115"/>
      <c r="S70" s="115"/>
      <c r="T70" s="115"/>
    </row>
    <row r="71" spans="2:29" ht="15.75" customHeight="1" thickBot="1" x14ac:dyDescent="0.25">
      <c r="B71" s="90" t="s">
        <v>112</v>
      </c>
      <c r="C71" s="91"/>
      <c r="D71" s="91"/>
      <c r="E71" s="92"/>
      <c r="F71" s="56">
        <f>F69+F30+F21+F15</f>
        <v>5309588.67</v>
      </c>
      <c r="G71" s="93"/>
      <c r="H71" s="94"/>
      <c r="I71" s="94"/>
      <c r="J71" s="94"/>
      <c r="K71" s="95"/>
      <c r="N71" s="60"/>
      <c r="O71" s="116" t="s">
        <v>131</v>
      </c>
      <c r="P71" s="117"/>
      <c r="Q71" s="117"/>
      <c r="R71" s="117"/>
      <c r="S71" s="117"/>
      <c r="T71" s="118"/>
    </row>
    <row r="72" spans="2:29" ht="28.5" customHeight="1" thickBot="1" x14ac:dyDescent="0.25">
      <c r="B72" s="90" t="s">
        <v>139</v>
      </c>
      <c r="C72" s="91"/>
      <c r="D72" s="91"/>
      <c r="E72" s="92"/>
      <c r="F72" s="56">
        <v>5576269</v>
      </c>
      <c r="G72" s="93"/>
      <c r="H72" s="94"/>
      <c r="I72" s="94"/>
      <c r="J72" s="94"/>
      <c r="K72" s="95"/>
      <c r="N72" s="70"/>
      <c r="O72" s="68"/>
      <c r="P72" s="68"/>
      <c r="Q72" s="68"/>
      <c r="R72" s="68"/>
      <c r="S72" s="68"/>
      <c r="T72" s="68"/>
    </row>
    <row r="74" spans="2:29" ht="46.5" customHeight="1" x14ac:dyDescent="0.2">
      <c r="B74" s="65" t="s">
        <v>136</v>
      </c>
      <c r="C74" s="48" t="s">
        <v>137</v>
      </c>
    </row>
    <row r="75" spans="2:29" ht="67.5" customHeight="1" x14ac:dyDescent="0.2">
      <c r="B75" s="66" t="s">
        <v>136</v>
      </c>
      <c r="C75" s="48" t="s">
        <v>175</v>
      </c>
      <c r="F75" s="57"/>
    </row>
    <row r="76" spans="2:29" ht="42" customHeight="1" x14ac:dyDescent="0.2">
      <c r="B76" s="69" t="s">
        <v>136</v>
      </c>
      <c r="C76" s="48" t="s">
        <v>149</v>
      </c>
      <c r="F76" s="50"/>
    </row>
    <row r="77" spans="2:29" ht="15.75" customHeight="1" x14ac:dyDescent="0.2">
      <c r="F77" s="50"/>
    </row>
    <row r="79" spans="2:29" ht="15.75" customHeight="1" x14ac:dyDescent="0.2">
      <c r="F79" s="49"/>
    </row>
    <row r="80" spans="2:29" ht="15.75" customHeight="1" x14ac:dyDescent="0.2">
      <c r="F80" s="19"/>
    </row>
  </sheetData>
  <mergeCells count="49">
    <mergeCell ref="M3:AC3"/>
    <mergeCell ref="O70:T70"/>
    <mergeCell ref="O71:T71"/>
    <mergeCell ref="AA8:AA9"/>
    <mergeCell ref="AB8:AB9"/>
    <mergeCell ref="AC8:AC9"/>
    <mergeCell ref="N8:N9"/>
    <mergeCell ref="O8:O9"/>
    <mergeCell ref="P8:P9"/>
    <mergeCell ref="Q8:Q9"/>
    <mergeCell ref="R8:R9"/>
    <mergeCell ref="S8:S9"/>
    <mergeCell ref="T8:T9"/>
    <mergeCell ref="V8:V9"/>
    <mergeCell ref="W8:W9"/>
    <mergeCell ref="X8:X9"/>
    <mergeCell ref="Y8:Y9"/>
    <mergeCell ref="B72:E72"/>
    <mergeCell ref="G72:K72"/>
    <mergeCell ref="M8:M9"/>
    <mergeCell ref="Z8:Z9"/>
    <mergeCell ref="B69:E69"/>
    <mergeCell ref="G69:K69"/>
    <mergeCell ref="H8:H9"/>
    <mergeCell ref="I8:I9"/>
    <mergeCell ref="J8:J9"/>
    <mergeCell ref="K8:K9"/>
    <mergeCell ref="B15:E15"/>
    <mergeCell ref="G15:K15"/>
    <mergeCell ref="B8:B9"/>
    <mergeCell ref="C8:C9"/>
    <mergeCell ref="D8:D9"/>
    <mergeCell ref="E8:E9"/>
    <mergeCell ref="F8:F9"/>
    <mergeCell ref="G8:G9"/>
    <mergeCell ref="U8:U9"/>
    <mergeCell ref="B71:E71"/>
    <mergeCell ref="G71:K71"/>
    <mergeCell ref="B19:E19"/>
    <mergeCell ref="G19:K19"/>
    <mergeCell ref="B21:E21"/>
    <mergeCell ref="G21:K21"/>
    <mergeCell ref="B30:E30"/>
    <mergeCell ref="G30:K30"/>
    <mergeCell ref="B6:C6"/>
    <mergeCell ref="E6:H6"/>
    <mergeCell ref="B3:K3"/>
    <mergeCell ref="B5:C5"/>
    <mergeCell ref="E5:H5"/>
  </mergeCells>
  <pageMargins left="0.51181102362204722" right="0.51181102362204722" top="0.78740157480314965" bottom="0.78740157480314965"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prompt="FAVOR ESCOLHER UMA DAS OPÇÕES DISPONÍVEIS" xr:uid="{24A10ED2-4D26-40A4-9D27-F004C666446D}">
          <x14:formula1>
            <xm:f>Listas!$A$2:$A$4</xm:f>
          </x14:formula1>
          <xm:sqref>G21 G19 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5">
    <outlinePr summaryBelow="0" summaryRight="0"/>
  </sheetPr>
  <dimension ref="A1:B51"/>
  <sheetViews>
    <sheetView showGridLines="0" zoomScale="90" zoomScaleNormal="90" workbookViewId="0">
      <selection activeCell="E12" sqref="E12"/>
    </sheetView>
  </sheetViews>
  <sheetFormatPr defaultColWidth="12.5703125" defaultRowHeight="15.75" customHeight="1" x14ac:dyDescent="0.2"/>
  <cols>
    <col min="1" max="1" width="16" customWidth="1"/>
    <col min="2" max="2" width="19.42578125" customWidth="1"/>
  </cols>
  <sheetData>
    <row r="1" spans="1:2" ht="30" x14ac:dyDescent="0.25">
      <c r="A1" s="1" t="s">
        <v>0</v>
      </c>
      <c r="B1" s="1" t="s">
        <v>14</v>
      </c>
    </row>
    <row r="2" spans="1:2" ht="12.75" x14ac:dyDescent="0.2">
      <c r="A2" s="3" t="s">
        <v>3</v>
      </c>
      <c r="B2" s="3" t="s">
        <v>6</v>
      </c>
    </row>
    <row r="3" spans="1:2" ht="12.75" x14ac:dyDescent="0.2">
      <c r="A3" s="3" t="s">
        <v>2</v>
      </c>
      <c r="B3" s="2" t="s">
        <v>7</v>
      </c>
    </row>
    <row r="4" spans="1:2" ht="12.75" x14ac:dyDescent="0.2">
      <c r="A4" s="3" t="s">
        <v>19</v>
      </c>
      <c r="B4" s="2" t="s">
        <v>8</v>
      </c>
    </row>
    <row r="5" spans="1:2" ht="12.75" x14ac:dyDescent="0.2"/>
    <row r="6" spans="1:2" ht="12.75" x14ac:dyDescent="0.2"/>
    <row r="7" spans="1:2" ht="12.75" x14ac:dyDescent="0.2"/>
    <row r="8" spans="1:2" ht="12.75" x14ac:dyDescent="0.2"/>
    <row r="9" spans="1:2" ht="12.75" x14ac:dyDescent="0.2"/>
    <row r="10" spans="1:2" ht="12.75" x14ac:dyDescent="0.2"/>
    <row r="11" spans="1:2" ht="12.75" x14ac:dyDescent="0.2"/>
    <row r="12" spans="1:2" ht="12.75" x14ac:dyDescent="0.2"/>
    <row r="13" spans="1:2" ht="12.75" x14ac:dyDescent="0.2"/>
    <row r="14" spans="1:2" ht="12.75" customHeight="1" x14ac:dyDescent="0.2"/>
    <row r="15" spans="1:2" ht="12.75" customHeight="1" x14ac:dyDescent="0.2"/>
    <row r="16" spans="1:2" ht="12.75" customHeight="1" x14ac:dyDescent="0.2"/>
    <row r="17" ht="12.75"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0928-107D-42E0-ACA3-C9B472DD3A44}">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6" t="str">
        <f>IFERROR(IF(INDEX(#REF!,MATCH(LEFT(#REF!,6),#REF!,0))&lt;&gt;"",INDEX(#REF!,MATCH(LEFT(#REF!,6),#REF!,0)),""),"")</f>
        <v/>
      </c>
    </row>
    <row r="2" spans="1:1" x14ac:dyDescent="0.2">
      <c r="A2" s="6" t="str">
        <f>IFERROR(IF(INDEX(#REF!,MATCH(LEFT(#REF!,6),#REF!,0))&lt;&gt;"",INDEX(#REF!,MATCH(LEFT(#REF!,6),#REF!,0)),""),"")</f>
        <v/>
      </c>
    </row>
    <row r="3" spans="1:1" x14ac:dyDescent="0.2">
      <c r="A3" s="6" t="str">
        <f>IFERROR(IF(INDEX(#REF!,MATCH(LEFT(#REF!,6),#REF!,0))&lt;&gt;"",INDEX(#REF!,MATCH(LEFT(#REF!,6),#REF!,0)),""),"")</f>
        <v/>
      </c>
    </row>
    <row r="4" spans="1:1" x14ac:dyDescent="0.2">
      <c r="A4" s="6" t="str">
        <f>IFERROR(IF(INDEX(#REF!,MATCH(LEFT(#REF!,6),#REF!,0))&lt;&gt;"",INDEX(#REF!,MATCH(LEFT(#REF!,6),#REF!,0)),""),"")</f>
        <v/>
      </c>
    </row>
    <row r="5" spans="1:1" x14ac:dyDescent="0.2">
      <c r="A5" s="6" t="str">
        <f>IFERROR(IF(INDEX(#REF!,MATCH(LEFT(#REF!,6),#REF!,0))&lt;&gt;"",INDEX(#REF!,MATCH(LEFT(#REF!,6),#REF!,0)),""),"")</f>
        <v/>
      </c>
    </row>
    <row r="6" spans="1:1" x14ac:dyDescent="0.2">
      <c r="A6" s="6" t="str">
        <f>IFERROR(IF(INDEX(#REF!,MATCH(LEFT(#REF!,6),#REF!,0))&lt;&gt;"",INDEX(#REF!,MATCH(LEFT(#REF!,6),#REF!,0)),""),"")</f>
        <v/>
      </c>
    </row>
    <row r="7" spans="1:1" x14ac:dyDescent="0.2">
      <c r="A7" s="6" t="str">
        <f>IFERROR(IF(INDEX(#REF!,MATCH(LEFT(#REF!,6),#REF!,0))&lt;&gt;"",INDEX(#REF!,MATCH(LEFT(#REF!,6),#REF!,0)),""),"")</f>
        <v/>
      </c>
    </row>
    <row r="8" spans="1:1" x14ac:dyDescent="0.2">
      <c r="A8" s="6" t="str">
        <f>IFERROR(IF(INDEX(#REF!,MATCH(LEFT(#REF!,6),#REF!,0))&lt;&gt;"",INDEX(#REF!,MATCH(LEFT(#REF!,6),#REF!,0)),""),"")</f>
        <v/>
      </c>
    </row>
    <row r="9" spans="1:1" x14ac:dyDescent="0.2">
      <c r="A9" s="6" t="str">
        <f>IFERROR(IF(INDEX(#REF!,MATCH(LEFT(#REF!,6),#REF!,0))&lt;&gt;"",INDEX(#REF!,MATCH(LEFT(#REF!,6),#REF!,0)),""),"")</f>
        <v/>
      </c>
    </row>
    <row r="10" spans="1:1" x14ac:dyDescent="0.2">
      <c r="A10" s="6" t="str">
        <f>IFERROR(IF(INDEX(#REF!,MATCH(LEFT(#REF!,6),#REF!,0))&lt;&gt;"",INDEX(#REF!,MATCH(LEFT(#REF!,6),#REF!,0)),""),"")</f>
        <v/>
      </c>
    </row>
    <row r="11" spans="1:1" x14ac:dyDescent="0.2">
      <c r="A11" s="6" t="str">
        <f>IFERROR(IF(INDEX(#REF!,MATCH(LEFT(#REF!,6),#REF!,0))&lt;&gt;"",INDEX(#REF!,MATCH(LEFT(#REF!,6),#REF!,0)),""),"")</f>
        <v/>
      </c>
    </row>
    <row r="12" spans="1:1" x14ac:dyDescent="0.2">
      <c r="A12" s="6" t="str">
        <f>IFERROR(IF(INDEX(#REF!,MATCH(LEFT(#REF!,6),#REF!,0))&lt;&gt;"",INDEX(#REF!,MATCH(LEFT(#REF!,6),#REF!,0)),""),"")</f>
        <v/>
      </c>
    </row>
    <row r="13" spans="1:1" x14ac:dyDescent="0.2">
      <c r="A13" s="6" t="str">
        <f>IFERROR(IF(INDEX(#REF!,MATCH(LEFT(#REF!,6),#REF!,0))&lt;&gt;"",INDEX(#REF!,MATCH(LEFT(#REF!,6),#REF!,0)),""),"")</f>
        <v/>
      </c>
    </row>
    <row r="14" spans="1:1" x14ac:dyDescent="0.2">
      <c r="A14" s="6" t="str">
        <f>IFERROR(IF(INDEX(#REF!,MATCH(LEFT(#REF!,6),#REF!,0))&lt;&gt;"",INDEX(#REF!,MATCH(LEFT(#REF!,6),#REF!,0)),""),"")</f>
        <v/>
      </c>
    </row>
    <row r="15" spans="1:1" x14ac:dyDescent="0.2">
      <c r="A15" s="6" t="str">
        <f>IFERROR(IF(INDEX(#REF!,MATCH(LEFT(#REF!,6),#REF!,0))&lt;&gt;"",INDEX(#REF!,MATCH(LEFT(#REF!,6),#REF!,0)),""),"")</f>
        <v/>
      </c>
    </row>
    <row r="16" spans="1:1" x14ac:dyDescent="0.2">
      <c r="A16" s="6" t="str">
        <f>IFERROR(IF(INDEX(#REF!,MATCH(LEFT(#REF!,6),#REF!,0))&lt;&gt;"",INDEX(#REF!,MATCH(LEFT(#REF!,6),#REF!,0)),""),"")</f>
        <v/>
      </c>
    </row>
    <row r="17" spans="1:1" x14ac:dyDescent="0.2">
      <c r="A17" s="6" t="str">
        <f>IFERROR(IF(INDEX(#REF!,MATCH(LEFT(#REF!,6),#REF!,0))&lt;&gt;"",INDEX(#REF!,MATCH(LEFT(#REF!,6),#REF!,0)),""),"")</f>
        <v/>
      </c>
    </row>
    <row r="18" spans="1:1" x14ac:dyDescent="0.2">
      <c r="A18" s="6" t="str">
        <f>IFERROR(IF(INDEX(#REF!,MATCH(LEFT(#REF!,6),#REF!,0))&lt;&gt;"",INDEX(#REF!,MATCH(LEFT(#REF!,6),#REF!,0)),""),"")</f>
        <v/>
      </c>
    </row>
    <row r="19" spans="1:1" x14ac:dyDescent="0.2">
      <c r="A19" s="6" t="str">
        <f>IFERROR(IF(INDEX(#REF!,MATCH(LEFT(#REF!,6),#REF!,0))&lt;&gt;"",INDEX(#REF!,MATCH(LEFT(#REF!,6),#REF!,0)),""),"")</f>
        <v/>
      </c>
    </row>
    <row r="20" spans="1:1" x14ac:dyDescent="0.2">
      <c r="A20" s="6" t="str">
        <f>IFERROR(IF(INDEX(#REF!,MATCH(LEFT(#REF!,6),#REF!,0))&lt;&gt;"",INDEX(#REF!,MATCH(LEFT(#REF!,6),#REF!,0)),""),"")</f>
        <v/>
      </c>
    </row>
    <row r="21" spans="1:1" x14ac:dyDescent="0.2">
      <c r="A21" s="6" t="str">
        <f>IFERROR(IF(INDEX(#REF!,MATCH(LEFT(#REF!,6),#REF!,0))&lt;&gt;"",INDEX(#REF!,MATCH(LEFT(#REF!,6),#REF!,0)),""),"")</f>
        <v/>
      </c>
    </row>
    <row r="22" spans="1:1" x14ac:dyDescent="0.2">
      <c r="A22" s="6" t="str">
        <f>IFERROR(IF(INDEX(#REF!,MATCH(LEFT(#REF!,6),#REF!,0))&lt;&gt;"",INDEX(#REF!,MATCH(LEFT(#REF!,6),#REF!,0)),""),"")</f>
        <v/>
      </c>
    </row>
    <row r="23" spans="1:1" x14ac:dyDescent="0.2">
      <c r="A23" s="6" t="str">
        <f>IFERROR(IF(INDEX(#REF!,MATCH(LEFT(#REF!,6),#REF!,0))&lt;&gt;"",INDEX(#REF!,MATCH(LEFT(#REF!,6),#REF!,0)),""),"")</f>
        <v/>
      </c>
    </row>
    <row r="24" spans="1:1" x14ac:dyDescent="0.2">
      <c r="A24" s="6" t="str">
        <f>IFERROR(IF(INDEX(#REF!,MATCH(LEFT(#REF!,6),#REF!,0))&lt;&gt;"",INDEX(#REF!,MATCH(LEFT(#REF!,6),#REF!,0)),""),"")</f>
        <v/>
      </c>
    </row>
    <row r="25" spans="1:1" x14ac:dyDescent="0.2">
      <c r="A25" s="6" t="str">
        <f>IFERROR(IF(INDEX(#REF!,MATCH(LEFT(#REF!,6),#REF!,0))&lt;&gt;"",INDEX(#REF!,MATCH(LEFT(#REF!,6),#REF!,0)),""),"")</f>
        <v/>
      </c>
    </row>
    <row r="26" spans="1:1" x14ac:dyDescent="0.2">
      <c r="A26" s="6" t="str">
        <f>IFERROR(IF(INDEX(#REF!,MATCH(LEFT(#REF!,6),#REF!,0))&lt;&gt;"",INDEX(#REF!,MATCH(LEFT(#REF!,6),#REF!,0)),""),"")</f>
        <v/>
      </c>
    </row>
    <row r="27" spans="1:1" x14ac:dyDescent="0.2">
      <c r="A27" s="6" t="str">
        <f>IFERROR(IF(INDEX(#REF!,MATCH(LEFT(#REF!,6),#REF!,0))&lt;&gt;"",INDEX(#REF!,MATCH(LEFT(#REF!,6),#REF!,0)),""),"")</f>
        <v/>
      </c>
    </row>
    <row r="28" spans="1:1" x14ac:dyDescent="0.2">
      <c r="A28" s="6" t="str">
        <f>IFERROR(IF(INDEX(#REF!,MATCH(LEFT(#REF!,6),#REF!,0))&lt;&gt;"",INDEX(#REF!,MATCH(LEFT(#REF!,6),#REF!,0)),""),"")</f>
        <v/>
      </c>
    </row>
    <row r="29" spans="1:1" x14ac:dyDescent="0.2">
      <c r="A29" s="6" t="str">
        <f>IFERROR(IF(INDEX(#REF!,MATCH(LEFT(#REF!,6),#REF!,0))&lt;&gt;"",INDEX(#REF!,MATCH(LEFT(#REF!,6),#REF!,0)),""),"")</f>
        <v/>
      </c>
    </row>
    <row r="30" spans="1:1" x14ac:dyDescent="0.2">
      <c r="A30" s="6" t="str">
        <f>IFERROR(IF(INDEX(#REF!,MATCH(LEFT(#REF!,6),#REF!,0))&lt;&gt;"",INDEX(#REF!,MATCH(LEFT(#REF!,6),#REF!,0)),""),"")</f>
        <v/>
      </c>
    </row>
    <row r="31" spans="1:1" x14ac:dyDescent="0.2">
      <c r="A31" s="6" t="str">
        <f>IFERROR(IF(INDEX(#REF!,MATCH(LEFT(#REF!,6),#REF!,0))&lt;&gt;"",INDEX(#REF!,MATCH(LEFT(#REF!,6),#REF!,0)),""),"")</f>
        <v/>
      </c>
    </row>
    <row r="32" spans="1:1" x14ac:dyDescent="0.2">
      <c r="A32" s="6" t="str">
        <f>IFERROR(IF(INDEX(#REF!,MATCH(LEFT(#REF!,6),#REF!,0))&lt;&gt;"",INDEX(#REF!,MATCH(LEFT(#REF!,6),#REF!,0)),""),"")</f>
        <v/>
      </c>
    </row>
    <row r="33" spans="1:1" x14ac:dyDescent="0.2">
      <c r="A33" s="6" t="str">
        <f>IFERROR(IF(INDEX(#REF!,MATCH(LEFT(#REF!,6),#REF!,0))&lt;&gt;"",INDEX(#REF!,MATCH(LEFT(#REF!,6),#REF!,0)),""),"")</f>
        <v/>
      </c>
    </row>
    <row r="34" spans="1:1" x14ac:dyDescent="0.2">
      <c r="A34" s="6" t="str">
        <f>IFERROR(IF(INDEX(#REF!,MATCH(LEFT(#REF!,6),#REF!,0))&lt;&gt;"",INDEX(#REF!,MATCH(LEFT(#REF!,6),#REF!,0)),""),"")</f>
        <v/>
      </c>
    </row>
    <row r="35" spans="1:1" x14ac:dyDescent="0.2">
      <c r="A35" s="6" t="str">
        <f>IFERROR(IF(INDEX(#REF!,MATCH(LEFT(#REF!,6),#REF!,0))&lt;&gt;"",INDEX(#REF!,MATCH(LEFT(#REF!,6),#REF!,0)),""),"")</f>
        <v/>
      </c>
    </row>
    <row r="36" spans="1:1" x14ac:dyDescent="0.2">
      <c r="A36" s="6" t="str">
        <f>IFERROR(IF(INDEX(#REF!,MATCH(LEFT(#REF!,6),#REF!,0))&lt;&gt;"",INDEX(#REF!,MATCH(LEFT(#REF!,6),#REF!,0)),""),"")</f>
        <v/>
      </c>
    </row>
    <row r="37" spans="1:1" x14ac:dyDescent="0.2">
      <c r="A37" s="6" t="str">
        <f>IFERROR(IF(INDEX(#REF!,MATCH(LEFT(#REF!,6),#REF!,0))&lt;&gt;"",INDEX(#REF!,MATCH(LEFT(#REF!,6),#REF!,0)),""),"")</f>
        <v/>
      </c>
    </row>
    <row r="38" spans="1:1" x14ac:dyDescent="0.2">
      <c r="A38" s="6" t="str">
        <f>IFERROR(IF(INDEX(#REF!,MATCH(LEFT(#REF!,6),#REF!,0))&lt;&gt;"",INDEX(#REF!,MATCH(LEFT(#REF!,6),#REF!,0)),""),"")</f>
        <v/>
      </c>
    </row>
    <row r="39" spans="1:1" x14ac:dyDescent="0.2">
      <c r="A39" s="6" t="str">
        <f>IFERROR(IF(INDEX(#REF!,MATCH(LEFT(#REF!,6),#REF!,0))&lt;&gt;"",INDEX(#REF!,MATCH(LEFT(#REF!,6),#REF!,0)),""),"")</f>
        <v/>
      </c>
    </row>
    <row r="40" spans="1:1" x14ac:dyDescent="0.2">
      <c r="A40" s="6" t="str">
        <f>IFERROR(IF(INDEX(#REF!,MATCH(LEFT(#REF!,6),#REF!,0))&lt;&gt;"",INDEX(#REF!,MATCH(LEFT(#REF!,6),#REF!,0)),""),"")</f>
        <v/>
      </c>
    </row>
    <row r="41" spans="1:1" x14ac:dyDescent="0.2">
      <c r="A41" s="6" t="str">
        <f>IFERROR(IF(INDEX(#REF!,MATCH(LEFT(#REF!,6),#REF!,0))&lt;&gt;"",INDEX(#REF!,MATCH(LEFT(#REF!,6),#REF!,0)),""),"")</f>
        <v/>
      </c>
    </row>
    <row r="42" spans="1:1" x14ac:dyDescent="0.2">
      <c r="A42" s="6" t="str">
        <f>IFERROR(IF(INDEX(#REF!,MATCH(LEFT(#REF!,6),#REF!,0))&lt;&gt;"",INDEX(#REF!,MATCH(LEFT(#REF!,6),#REF!,0)),""),"")</f>
        <v/>
      </c>
    </row>
    <row r="43" spans="1:1" x14ac:dyDescent="0.2">
      <c r="A43" s="6" t="str">
        <f>IFERROR(IF(INDEX(#REF!,MATCH(LEFT(#REF!,6),#REF!,0))&lt;&gt;"",INDEX(#REF!,MATCH(LEFT(#REF!,6),#REF!,0)),""),"")</f>
        <v/>
      </c>
    </row>
    <row r="44" spans="1:1" x14ac:dyDescent="0.2">
      <c r="A44" s="6" t="str">
        <f>IFERROR(IF(INDEX(#REF!,MATCH(LEFT(#REF!,6),#REF!,0))&lt;&gt;"",INDEX(#REF!,MATCH(LEFT(#REF!,6),#REF!,0)),""),"")</f>
        <v/>
      </c>
    </row>
    <row r="45" spans="1:1" x14ac:dyDescent="0.2">
      <c r="A45" s="6" t="str">
        <f>IFERROR(IF(INDEX(#REF!,MATCH(LEFT(#REF!,6),#REF!,0))&lt;&gt;"",INDEX(#REF!,MATCH(LEFT(#REF!,6),#REF!,0)),""),"")</f>
        <v/>
      </c>
    </row>
    <row r="46" spans="1:1" x14ac:dyDescent="0.2">
      <c r="A46" s="6" t="str">
        <f>IFERROR(IF(INDEX(#REF!,MATCH(LEFT(#REF!,6),#REF!,0))&lt;&gt;"",INDEX(#REF!,MATCH(LEFT(#REF!,6),#REF!,0)),""),"")</f>
        <v/>
      </c>
    </row>
    <row r="47" spans="1:1" x14ac:dyDescent="0.2">
      <c r="A47" s="6" t="str">
        <f>IFERROR(IF(INDEX(#REF!,MATCH(LEFT(#REF!,6),#REF!,0))&lt;&gt;"",INDEX(#REF!,MATCH(LEFT(#REF!,6),#REF!,0)),""),"")</f>
        <v/>
      </c>
    </row>
    <row r="48" spans="1:1" x14ac:dyDescent="0.2">
      <c r="A48" s="6" t="str">
        <f>IFERROR(IF(INDEX(#REF!,MATCH(LEFT(#REF!,6),#REF!,0))&lt;&gt;"",INDEX(#REF!,MATCH(LEFT(#REF!,6),#REF!,0)),""),"")</f>
        <v/>
      </c>
    </row>
    <row r="49" spans="1:1" x14ac:dyDescent="0.2">
      <c r="A49" s="6" t="str">
        <f>IFERROR(IF(INDEX(#REF!,MATCH(LEFT(#REF!,6),#REF!,0))&lt;&gt;"",INDEX(#REF!,MATCH(LEFT(#REF!,6),#REF!,0)),""),"")</f>
        <v/>
      </c>
    </row>
    <row r="50" spans="1:1" x14ac:dyDescent="0.2">
      <c r="A50" s="6" t="str">
        <f>IFERROR(IF(INDEX(#REF!,MATCH(LEFT(#REF!,6),#REF!,0))&lt;&gt;"",INDEX(#REF!,MATCH(LEFT(#REF!,6),#REF!,0)),""),"")</f>
        <v/>
      </c>
    </row>
    <row r="51" spans="1:1" x14ac:dyDescent="0.2">
      <c r="A51" s="6" t="str">
        <f>IFERROR(IF(INDEX(#REF!,MATCH(LEFT(#REF!,6),#REF!,0))&lt;&gt;"",INDEX(#REF!,MATCH(LEFT(#REF!,6),#REF!,0)),""),"")</f>
        <v/>
      </c>
    </row>
    <row r="52" spans="1:1" x14ac:dyDescent="0.2">
      <c r="A52" s="6" t="str">
        <f>IFERROR(IF(INDEX(#REF!,MATCH(LEFT(#REF!,6),#REF!,0))&lt;&gt;"",INDEX(#REF!,MATCH(LEFT(#REF!,6),#REF!,0)),""),"")</f>
        <v/>
      </c>
    </row>
    <row r="53" spans="1:1" x14ac:dyDescent="0.2">
      <c r="A53" s="6" t="str">
        <f>IFERROR(IF(INDEX(#REF!,MATCH(LEFT(#REF!,6),#REF!,0))&lt;&gt;"",INDEX(#REF!,MATCH(LEFT(#REF!,6),#REF!,0)),""),"")</f>
        <v/>
      </c>
    </row>
    <row r="54" spans="1:1" x14ac:dyDescent="0.2">
      <c r="A54" s="6" t="str">
        <f>IFERROR(IF(INDEX(#REF!,MATCH(LEFT(#REF!,6),#REF!,0))&lt;&gt;"",INDEX(#REF!,MATCH(LEFT(#REF!,6),#REF!,0)),""),"")</f>
        <v/>
      </c>
    </row>
    <row r="55" spans="1:1" x14ac:dyDescent="0.2">
      <c r="A55" s="6" t="str">
        <f>IFERROR(IF(INDEX(#REF!,MATCH(LEFT(#REF!,6),#REF!,0))&lt;&gt;"",INDEX(#REF!,MATCH(LEFT(#REF!,6),#REF!,0)),""),"")</f>
        <v/>
      </c>
    </row>
    <row r="56" spans="1:1" x14ac:dyDescent="0.2">
      <c r="A56" s="6" t="str">
        <f>IFERROR(IF(INDEX(#REF!,MATCH(LEFT(#REF!,6),#REF!,0))&lt;&gt;"",INDEX(#REF!,MATCH(LEFT(#REF!,6),#REF!,0)),""),"")</f>
        <v/>
      </c>
    </row>
    <row r="57" spans="1:1" x14ac:dyDescent="0.2">
      <c r="A57" s="6" t="str">
        <f>IFERROR(IF(INDEX(#REF!,MATCH(LEFT(#REF!,6),#REF!,0))&lt;&gt;"",INDEX(#REF!,MATCH(LEFT(#REF!,6),#REF!,0)),""),"")</f>
        <v/>
      </c>
    </row>
    <row r="58" spans="1:1" x14ac:dyDescent="0.2">
      <c r="A58" s="6" t="str">
        <f>IFERROR(IF(INDEX(#REF!,MATCH(LEFT(#REF!,6),#REF!,0))&lt;&gt;"",INDEX(#REF!,MATCH(LEFT(#REF!,6),#REF!,0)),""),"")</f>
        <v/>
      </c>
    </row>
    <row r="59" spans="1:1" x14ac:dyDescent="0.2">
      <c r="A59" s="6" t="str">
        <f>IFERROR(IF(INDEX(#REF!,MATCH(LEFT(#REF!,6),#REF!,0))&lt;&gt;"",INDEX(#REF!,MATCH(LEFT(#REF!,6),#REF!,0)),""),"")</f>
        <v/>
      </c>
    </row>
    <row r="60" spans="1:1" x14ac:dyDescent="0.2">
      <c r="A60" s="6" t="str">
        <f>IFERROR(IF(INDEX(#REF!,MATCH(LEFT(#REF!,6),#REF!,0))&lt;&gt;"",INDEX(#REF!,MATCH(LEFT(#REF!,6),#REF!,0)),""),"")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PCA 2025 - V3</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Amanda Ferreira Lichtenheld</cp:lastModifiedBy>
  <cp:lastPrinted>2025-09-01T17:26:55Z</cp:lastPrinted>
  <dcterms:created xsi:type="dcterms:W3CDTF">2024-04-04T15:56:39Z</dcterms:created>
  <dcterms:modified xsi:type="dcterms:W3CDTF">2025-10-09T17:08:57Z</dcterms:modified>
</cp:coreProperties>
</file>