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codeName="EstaPastaDeTrabalho"/>
  <mc:AlternateContent xmlns:mc="http://schemas.openxmlformats.org/markup-compatibility/2006">
    <mc:Choice Requires="x15">
      <x15ac:absPath xmlns:x15ac="http://schemas.microsoft.com/office/spreadsheetml/2010/11/ac" url="Z:\GETAD\22.  PLANO DE CONTRATAÇÃO ANUAL\02. PLANO DE CONTRATAÇÃO ANUAL -  EXERCÍCIO DE 2026\PCA FINAL\"/>
    </mc:Choice>
  </mc:AlternateContent>
  <xr:revisionPtr revIDLastSave="0" documentId="13_ncr:1_{7645EF90-4EBB-4D8E-B67E-CC0F99382CA5}" xr6:coauthVersionLast="47" xr6:coauthVersionMax="47" xr10:uidLastSave="{00000000-0000-0000-0000-000000000000}"/>
  <bookViews>
    <workbookView xWindow="-28920" yWindow="-75" windowWidth="29040" windowHeight="15720" xr2:uid="{00000000-000D-0000-FFFF-FFFF00000000}"/>
  </bookViews>
  <sheets>
    <sheet name="PCA" sheetId="1" r:id="rId1"/>
    <sheet name="Listas" sheetId="2" state="hidden" r:id="rId2"/>
    <sheet name="1" sheetId="7" state="veryHidden" r:id="rId3"/>
  </sheets>
  <externalReferences>
    <externalReference r:id="rId4"/>
  </externalReferences>
  <definedNames>
    <definedName name="_FON">[1]LISTAS!$A$31</definedName>
    <definedName name="_FON2">[1]LISTAS!$A$23:$A$24</definedName>
    <definedName name="_FON3">[1]LISTAS!$A$27:$A$28</definedName>
    <definedName name="_SE1">[1]LISTAS!$A$63:$A$64</definedName>
    <definedName name="_SE2">[1]LISTAS!$A$66:$A$72</definedName>
    <definedName name="_SE28">[1]LISTAS!$A$15</definedName>
    <definedName name="_SE3">[1]LISTAS!$A$74:$A$75</definedName>
    <definedName name="_SE4">[1]LISTAS!$A$77:$A$81</definedName>
    <definedName name="_SE5">[1]LISTAS!$A$83:$A$84</definedName>
    <definedName name="_SE6">[1]LISTAS!$B$65</definedName>
    <definedName name="_SE7">[1]LISTAS!$B$82:$B$83</definedName>
    <definedName name="ABAD">[1]LISTAS!$A$51:$A$55</definedName>
    <definedName name="ABAD2">[1]LISTAS!$B$34:$B$36</definedName>
    <definedName name="ABAP">[1]LISTAS!$A$45:$A$48</definedName>
    <definedName name="AGA">[1]LISTAS!$A$34:$A$37</definedName>
    <definedName name="AGED">[1]LISTAS!$A$58:$A$60</definedName>
    <definedName name="AGED2">[1]LISTAS!$B$39:$B$40</definedName>
    <definedName name="AGES">[1]LISTAS!$A$40:$A$42</definedName>
    <definedName name="CAPACIT">[1]LISTAS!$A$45</definedName>
    <definedName name="ENCARGOS">[1]LISTAS!$B$16:$B$17</definedName>
    <definedName name="GABSEC">[1]LISTAS!$A$16</definedName>
    <definedName name="GESTAOEDESEN">[1]LISTAS!$A$48</definedName>
    <definedName name="IMOV">[1]LISTAS!$A$54</definedName>
    <definedName name="SEGER">[1]LISTAS!$A$16:$A$20</definedName>
    <definedName name="SUBAD">[1]LISTAS!$A$17</definedName>
    <definedName name="SUBAP">[1]LISTAS!$A$18</definedName>
    <definedName name="SUBGES">[1]LISTAS!$A$20</definedName>
    <definedName name="UG">[1]LISTAS!$A$15:$B$15</definedName>
  </definedNames>
  <calcPr calcId="181029"/>
</workbook>
</file>

<file path=xl/calcChain.xml><?xml version="1.0" encoding="utf-8"?>
<calcChain xmlns="http://schemas.openxmlformats.org/spreadsheetml/2006/main">
  <c r="F75" i="1" l="1"/>
  <c r="F23" i="1"/>
  <c r="F16" i="1"/>
  <c r="E70" i="1"/>
  <c r="F57" i="1"/>
  <c r="D47" i="1"/>
  <c r="D49" i="1" s="1"/>
  <c r="D57" i="1" s="1"/>
  <c r="D70" i="1" s="1"/>
  <c r="D46" i="1" s="1"/>
  <c r="F46" i="1"/>
  <c r="E42" i="1"/>
  <c r="E45" i="1" s="1"/>
  <c r="D36" i="1"/>
  <c r="D38" i="1" s="1"/>
  <c r="F35" i="1"/>
  <c r="F29" i="1"/>
  <c r="F28" i="1"/>
  <c r="F26" i="1"/>
  <c r="F25" i="1"/>
  <c r="F34" i="1" l="1"/>
  <c r="F78" i="1"/>
  <c r="R6" i="1"/>
  <c r="S6" i="1"/>
  <c r="T6" i="1"/>
  <c r="U6" i="1"/>
  <c r="V6" i="1"/>
  <c r="W6" i="1"/>
  <c r="X6" i="1"/>
  <c r="S5" i="1"/>
  <c r="T5" i="1"/>
  <c r="U5" i="1"/>
  <c r="V5" i="1"/>
  <c r="W5" i="1"/>
  <c r="X5" i="1"/>
  <c r="R5" i="1"/>
  <c r="A41" i="7"/>
  <c r="A42" i="7"/>
  <c r="A43" i="7"/>
  <c r="A44" i="7"/>
  <c r="A45" i="7"/>
  <c r="A46" i="7"/>
  <c r="A47" i="7"/>
  <c r="A48" i="7"/>
  <c r="A49" i="7"/>
  <c r="A50" i="7"/>
  <c r="A51" i="7"/>
  <c r="A52" i="7"/>
  <c r="A53" i="7"/>
  <c r="A54" i="7"/>
  <c r="A55" i="7"/>
  <c r="A56" i="7"/>
  <c r="A57" i="7"/>
  <c r="A58" i="7"/>
  <c r="A59" i="7"/>
  <c r="A60" i="7"/>
  <c r="A24" i="7"/>
  <c r="A25" i="7"/>
  <c r="A26" i="7"/>
  <c r="A27" i="7"/>
  <c r="A28" i="7"/>
  <c r="A29" i="7"/>
  <c r="A30" i="7"/>
  <c r="A31" i="7"/>
  <c r="A32" i="7"/>
  <c r="A33" i="7"/>
  <c r="A34" i="7"/>
  <c r="A35" i="7"/>
  <c r="A36" i="7"/>
  <c r="A37" i="7"/>
  <c r="A38" i="7"/>
  <c r="A39" i="7"/>
  <c r="A40" i="7"/>
  <c r="A1" i="7"/>
  <c r="A23" i="7"/>
  <c r="A22" i="7"/>
  <c r="A21" i="7"/>
  <c r="A20" i="7"/>
  <c r="A19" i="7"/>
  <c r="A18" i="7"/>
  <c r="A17" i="7"/>
  <c r="A16" i="7"/>
  <c r="A15" i="7"/>
  <c r="A14" i="7"/>
  <c r="A13" i="7"/>
  <c r="A12" i="7"/>
  <c r="A11" i="7"/>
  <c r="A10" i="7"/>
  <c r="A9" i="7"/>
  <c r="A8" i="7"/>
  <c r="A7" i="7"/>
  <c r="A6" i="7"/>
  <c r="A5" i="7"/>
  <c r="A4" i="7"/>
  <c r="A3" i="7"/>
  <c r="A2" i="7"/>
</calcChain>
</file>

<file path=xl/sharedStrings.xml><?xml version="1.0" encoding="utf-8"?>
<sst xmlns="http://schemas.openxmlformats.org/spreadsheetml/2006/main" count="823" uniqueCount="298">
  <si>
    <t>Tipo de Contratação</t>
  </si>
  <si>
    <t>Objeto Resumido</t>
  </si>
  <si>
    <t>Unidade de Medida</t>
  </si>
  <si>
    <t>Quantidade Estimada</t>
  </si>
  <si>
    <t>Baixo</t>
  </si>
  <si>
    <t>Médio</t>
  </si>
  <si>
    <t>Alto</t>
  </si>
  <si>
    <t>ÓRGÃO OU ENTIDADE</t>
  </si>
  <si>
    <t>ÁREA RESPONSÁVEL PELA CONSOLIDAÇÃO</t>
  </si>
  <si>
    <t>observações</t>
  </si>
  <si>
    <t>Prazo</t>
  </si>
  <si>
    <t>Nível de Complexidade</t>
  </si>
  <si>
    <t>Observações</t>
  </si>
  <si>
    <t>Classificação orçamentária</t>
  </si>
  <si>
    <t>Agente de contratação ou fiscal</t>
  </si>
  <si>
    <t>Setor Demandante</t>
  </si>
  <si>
    <t>Fonte de Recursos</t>
  </si>
  <si>
    <t>Fonte de recurso</t>
  </si>
  <si>
    <t>Plano de Contratações Anual - Exercício 2026</t>
  </si>
  <si>
    <t>RECURSOS DE CAIXA DO TESOURO</t>
  </si>
  <si>
    <t>RECURSOS VINCULADOS DO TESOURO</t>
  </si>
  <si>
    <t>RECURSOS DE ARRECADAÇÃO PRÓPRIA DAS AUTARQUIAS</t>
  </si>
  <si>
    <t>RECURSOS VINCULADOS DAS AUTARQUIAS</t>
  </si>
  <si>
    <t>RECURSOS DO ORÇAMENTO DE INVESTIMENTO</t>
  </si>
  <si>
    <t>RECURSOS EXTRAORÇAMENTÁRIOS</t>
  </si>
  <si>
    <t>NÃO DEFINIDO</t>
  </si>
  <si>
    <t>NOVA</t>
  </si>
  <si>
    <t>EXISTENTE NÃO RENOVÁVEL</t>
  </si>
  <si>
    <t>EXISTENTE A SER RENOVADA</t>
  </si>
  <si>
    <t>TOTAL CONSOLIDADO POR FONTE DE RECURSO E GRUPO DE DESPESA</t>
  </si>
  <si>
    <t>GND</t>
  </si>
  <si>
    <t>MODALIDADE DE APLICAÇÃO*</t>
  </si>
  <si>
    <t>ELEMENTO DE DESPESA</t>
  </si>
  <si>
    <t>Estimativa preliminar do valor para 2026 (R$)</t>
  </si>
  <si>
    <t>0 - NÃO DEFINIDO</t>
  </si>
  <si>
    <t>1 - PESSOAL E ENCARGOS SOCIAIS</t>
  </si>
  <si>
    <t>2 - JUROS E ENCARGOS DA DÍVIDA</t>
  </si>
  <si>
    <t>3 - OUTRAS DESPESAS CORRENTES</t>
  </si>
  <si>
    <t>4 - INVESTIMENTOS</t>
  </si>
  <si>
    <t>5 - INVERSÕES FINANCEIRAS</t>
  </si>
  <si>
    <t>6 - AMORTIZAÇÃO DA DÍVIDA</t>
  </si>
  <si>
    <t>9 - RESERVA DE CONTINGÊNCIA</t>
  </si>
  <si>
    <t>00 - NÃO DEFINIDO</t>
  </si>
  <si>
    <t>20 - TRANSFERÊNCIAS À UNIÃO</t>
  </si>
  <si>
    <t>22 - EXECUÇÃO ORÇAMENTÁRIA DELEGADA À UNIÃO</t>
  </si>
  <si>
    <t>30 - TRANSFERÊNCIAS A ESTADOS E AO DISTRITO FEDERAL</t>
  </si>
  <si>
    <t>31 - TRANSFERÊNCIAS A ESTADOS E AO DISTRITO FEDERAL - FUNDO A FUNDO</t>
  </si>
  <si>
    <t>32 - EXECUÇÃO ORÇAMENTÁRIA DELEGADA A ESTADOS E AO DISTRITO FEDERAL</t>
  </si>
  <si>
    <t>35 - TRANSFERÊNCIAS FUNDO A FUNDO AOS ESTADOS E AO DISTRITO FEDERAL À CONTA DE RECURSOS DE QUE TRATAM OS §§ 1º E 2º DO ART. 24 DA LEI COMPLEMENTAR Nº 141, DE 2012</t>
  </si>
  <si>
    <t xml:space="preserve">36 - TRANSFERÊNCIAS FUNDO A FUNDO AOS ESTADOS E AO DISTRITO FEDERAL À CONTA DE RECURSOS DE QUE TRATA O ART. 25 DA LEI COMPLEMENTAR Nº 141, DE 2012 </t>
  </si>
  <si>
    <t>40 - TRANSFERÊNCIAS A MUNICÍPIOS</t>
  </si>
  <si>
    <t>41 - TRANSFERÊNCIAS A MUNICÍPIOS - FUNDO A FUNDO</t>
  </si>
  <si>
    <t>42 - EXECUÇÃO ORÇAMENTÁRIA DELEGADA A MUNICÍPIOS</t>
  </si>
  <si>
    <t>45 - TRANSFERÊNCIAS FUNDO A FUNDO AOS MUNICÍPIOS À CONTA DE RECURSOS DE QUE TRATAM OS §§ 1º E 2º DO ART. 24 DA LEI COMPLEMENTAR Nº 141, DE 2012</t>
  </si>
  <si>
    <t>46 - TRANSFERÊNCIAS FUNDO A FUNDO AOS MUNICÍPIOS À CONTA DE RECURSOS DE QUE TRATA O ART. 25 DA LEI COMPLEMENTAR Nº 141, DE 2012</t>
  </si>
  <si>
    <t>50 - TRANSFERÊNCIAS A INSTITUIÇÕES PRIVADAS SEM FINS LUCRATIVOS</t>
  </si>
  <si>
    <t>60 - TRANSFERÊNCIAS A INSTITUIÇÕES PRIVADAS COM FINS LUCRATIVOS</t>
  </si>
  <si>
    <t>67 - EXECUÇÃO DE CONTRATO DE PARCERIA PÚBLICO-PRIVADA - PPP</t>
  </si>
  <si>
    <t>70 - TRANSFERÊNCIAS A INSTITUIÇÕES MULTIGOVERNAMENTAIS</t>
  </si>
  <si>
    <t>71 - TRANSFERÊNCIAS A CONSÓRCIOS PÚBLICOS MEDIANTE CONTRATO DE RATEIO</t>
  </si>
  <si>
    <t>72 - EXECUÇÃO ORÇAMENTÁRIA DELEGADA A CONSÓRCIOS PÚBLICOS</t>
  </si>
  <si>
    <t>73 - TRANSFERÊNCIAS A CONSÓRCIOS PÚBLICOS MEDIANTE CONTRATO DE RATEIO À CONTA DE RECURSOS DE QUE TRATAM OS §§ 1º E 2º DO ART. 24 DA LEI COMPLEMENTAR Nº 141, DE 2012</t>
  </si>
  <si>
    <t>74 - TRANSFERÊNCIAS A CONSÓRCIOS PÚBLICOS MEDIANTE CONTRATO DE RATEIO À CONTA DE RECURSOS DE QUE TRATA O ART. 25 DA LEI COMPLEMENTAR Nº 141, DE 2012</t>
  </si>
  <si>
    <t>75 - TRANSFERÊNCIAS A INSTITUIÇÕES MULTIGOVERNAMENTAIS À CONTA DE RECURSOS DE QUE TRATAM OS §§ 1º E 2º DO ART. 24 DA LEI COMPLEMENTAR Nº 141, DE 2012</t>
  </si>
  <si>
    <t>76 - TRANSFERÊNCIAS A INSTITUIÇÕES MULTIGOVERNAMENTAIS À CONTA DE RECURSOS DE QUE TRATA O ART. 25 DA LEI COMPLEMENTAR Nº 141, DE 2012</t>
  </si>
  <si>
    <t>80 - TRANSFERÊNCIAS AO EXTERIOR</t>
  </si>
  <si>
    <t>90 - APLICAÇÕES DIRETAS</t>
  </si>
  <si>
    <t>91 - APLICAÇÃO DIRETA DECORRENTE DE OPERAÇÃO ENTRE ÓRGÃOS, FUNDOS E ENTIDADES INTEGRANTES DOS ORÇAMENTOS FISCAL E DA SEGURIDADE SOCIAL</t>
  </si>
  <si>
    <t>92 - APLICAÇÃO DIRETA DE RECURSOS RECEBIDOS DE OUTROS ENTES DA FEDERAÇÃO DECORRENTES DE DELEGAÇÃO OU DESCENTRALIZAÇÃO</t>
  </si>
  <si>
    <t>93 - APLICAÇÃO DIRETA DECORRENTE DE OPERAÇÃO DE ÓRGÃOS, FUNDOS E ENTIDADES INTEGRANTES DOS ORÇAMENTOS FISCAL E DA SEGURIDADE SOCIAL COM CONSÓRCIO PÚBLICO DO QUAL O ENTE PARTICIPE</t>
  </si>
  <si>
    <t>94 - APLICAÇÃO DIRETA DECORRENTE DE OPERAÇÃO DE ÓRGÃOS, FUNDOS E ENTIDADES INTEGRANTES DOS ORÇAMENTOS FISCAL E DA SEGURIDADE SOCIAL COM CONSÓRCIO PÚBLICO DO QUAL O ENTE NÃO PARTICIPE</t>
  </si>
  <si>
    <t>95 - APLICAÇÃO DIRETA À CONTA DE RECURSOS DE QUE TRATAM OS §§ 1º E 2º DO ART. 24 DA LEI COMPLEMENTAR Nº 141, DE 2012</t>
  </si>
  <si>
    <t>96 - APLICAÇÃO DIRETA À CONTA DE RECURSOS DE QUE TRATA O ART. 25 DA LEI COMPLEMENTAR Nº 141, DE 2012</t>
  </si>
  <si>
    <t>99 - A DEFINIR</t>
  </si>
  <si>
    <t>01 - APOSENTADORIAS DO RPPS, RESERVA REMUNERADA E REFORMAS DOS MILITARES</t>
  </si>
  <si>
    <t>03 - PENSÕES DO RPPS E DO MILITAR</t>
  </si>
  <si>
    <t>04 - CONTRATAÇÃO POR TEMPO DETERMINADO</t>
  </si>
  <si>
    <t>05 - OUTROS BENEFÍCIOS PREVIDENCIÁRIOS DO SERVIDOR OU DO MILITAR</t>
  </si>
  <si>
    <t>06 - BENEFÍCIO MENSAL AO DEFICIENTE E AO IDOSO</t>
  </si>
  <si>
    <t>07 - CONTRIBUIÇÃO A ENTIDADES FECHADAS DE PREVIDÊNCIA</t>
  </si>
  <si>
    <t>08 - OUTROS BENEFÍCIOS ASSISTENCIAIS DO SERVIDOR E DO MILITAR</t>
  </si>
  <si>
    <t>09 - SALÁRIO-FAMÍLIA</t>
  </si>
  <si>
    <t>10 - SEGURO DESEMPREGO E ABONO SALARIAL</t>
  </si>
  <si>
    <t>11 - VENCIMENTOS E VANTAGENS FIXAS - PESSOAL CIVIL</t>
  </si>
  <si>
    <t>12 - VENCIMENTOS E VANTAGENS FIXAS - PESSOAL MILITAR</t>
  </si>
  <si>
    <t>13 - OBRIGAÇÕES PATRONAIS</t>
  </si>
  <si>
    <t>14 - DIÁRIAS -  CIVIL</t>
  </si>
  <si>
    <t>15 - DIÁRIAS -  MILITAR</t>
  </si>
  <si>
    <t>16 - OUTRAS DESPESAS VARIÁVEIS - PESSOAL CIVIL</t>
  </si>
  <si>
    <t>17 - OUTRAS DESPESAS VARIÁVEIS - PESSOAL MILITAR</t>
  </si>
  <si>
    <t>18 - AUXÍLIO FINANCEIRO A ESTUDANTES</t>
  </si>
  <si>
    <t>19 - AUXÍLIO-FARDAMENTO</t>
  </si>
  <si>
    <t>20 - AUXÍLIO FINANCEIRO A PESQUISADORES</t>
  </si>
  <si>
    <t>21 - JUROS SOBRE A DÍVIDA POR CONTRATO</t>
  </si>
  <si>
    <t>22 - OUTROS ENCARGOS SOBRE A DÍVIDA POR CONTRATO</t>
  </si>
  <si>
    <t>23 - JUROS, DESÁGIOS E DESCONTOS DA DÍVIDA MOBILIÁRIA</t>
  </si>
  <si>
    <t>24 - OUTROS ENCARGOS SOBRE A DÍVIDA MOBILIÁRIA</t>
  </si>
  <si>
    <t>25 - ENCARGOS SOBRE OPERAÇÕES DE CRÉDITO POR ANTECIPAÇÃO DA RECEITA</t>
  </si>
  <si>
    <t>26 - OBRIGAÇÕES DECORRENTES DE POLÍTICA MONETÁRIA</t>
  </si>
  <si>
    <t>27 - ENCARGOS PELA HONRA DE AVAIS, GARANTIAS, SEGUROS E SIMILARES</t>
  </si>
  <si>
    <t>28 - REMUNERAÇÃO DE COTAS DE FUNDOS AUTÁRQUICOS</t>
  </si>
  <si>
    <t>29 - DISTRIBUIÇÃO DE RESULTADO DE EMPRESAS ESTATAIS DEPENDENTES</t>
  </si>
  <si>
    <t>30 - MATERIAL DE CONSUMO</t>
  </si>
  <si>
    <t>31 - PREMIAÇÕES CULTURAIS, ARTÍSTICAS, CIENTÍFICAS, DESPORTIVAS E OUTRAS</t>
  </si>
  <si>
    <t>32 - MATERIAL, BEM OU SERVIÇO PARA DISTRIBUIÇÃO GRATUITA</t>
  </si>
  <si>
    <t>33 - PASSAGENS E DESPESAS COM LOCOMOÇÃO</t>
  </si>
  <si>
    <t>34 - OUTRAS DESPESAS DE PESSOAL DECORRENTES DE  CONTRATOS DE TERCEIRIZAÇÃO</t>
  </si>
  <si>
    <t>35 - SERVIÇOS DE CONSULTORIA</t>
  </si>
  <si>
    <t>36 - OUTROS SERVIÇOS DE TERCEIROS - PESSOA FÍSICA</t>
  </si>
  <si>
    <t>37 - LOCAÇÃO DE MÃO-DE-OBRA</t>
  </si>
  <si>
    <t>38 - ARRENDAMENTO MERCANTIL</t>
  </si>
  <si>
    <t>39 - OUTROS SERVIÇOS DE TERCEIROS - PESSOA JURÍDICA</t>
  </si>
  <si>
    <t>40 - SERVIÇOS DE TECNOLOGIA DA INFORMAÇÃO E COMUNICAÇÃO - PESSOA JURÍDICA</t>
  </si>
  <si>
    <t>41 - CONTRIBUIÇÕES</t>
  </si>
  <si>
    <t>42 - AUXÍLIOS</t>
  </si>
  <si>
    <t>43 - SUBVENÇÕES SOCIAIS</t>
  </si>
  <si>
    <t>45 - SUBVENÇÕES ECONÔMICAS</t>
  </si>
  <si>
    <t>46 - AUXÍLIO-ALIMENTAÇÃO</t>
  </si>
  <si>
    <t>47 - OBRIGAÇÕES TRIBUTÁRIAS E CONTRIBUTIVAS</t>
  </si>
  <si>
    <t>48 - OUTROS AUXÍLIOS FINANCEIROS A PESSOAS FÍSICAS</t>
  </si>
  <si>
    <t>49 - AUXÍLIO-TRANSPORTE</t>
  </si>
  <si>
    <t>51 - OBRAS E INSTALAÇÕES</t>
  </si>
  <si>
    <t>52 - EQUIPAMENTOS E MATERIAL PERMANENTE</t>
  </si>
  <si>
    <t>53 - APOSENTADORIAS DO RGPS - ÁREA RURAL</t>
  </si>
  <si>
    <t>54 - APOSENTADORIAS DO RGPS - ÁREA URBANA</t>
  </si>
  <si>
    <t>55 - PENSÕES DO RGPS - ÁREA RURAL</t>
  </si>
  <si>
    <t>56 - PENSÕES DO RGPS - ÁREA URBANA</t>
  </si>
  <si>
    <t>57 - OUTROS BENEFÍCIOS DO RGPS - ÁREA RURAL</t>
  </si>
  <si>
    <t>58 - OUTROS BENEFÍCIOS DO RGPS - ÁREA URBANA</t>
  </si>
  <si>
    <t>59 - PENSÕES ESPECIAIS</t>
  </si>
  <si>
    <t>61 - AQUISIÇÃO DE IMÓVEIS</t>
  </si>
  <si>
    <t>62 - AQUISIÇÃO DE PRODUTOS PARA REVENDA</t>
  </si>
  <si>
    <t>63 - AQUISIÇÃO DE TÍTULOS DE CRÉDITO</t>
  </si>
  <si>
    <t>64 - AQUISIÇÃO DE TÍTULOS REPRESENTATIVOS DE CAPITAL JÁ INTEGRALIZADO</t>
  </si>
  <si>
    <t>65 - CONSTITUIÇÃO OU AUMENTO DE CAPITAL DE EMPRESAS</t>
  </si>
  <si>
    <t>66 - CONCESSÃO DE EMPRÉSTIMOS E FINANCIAMENTOS</t>
  </si>
  <si>
    <t>67 - DEPÓSITOS COMPULSÓRIOS</t>
  </si>
  <si>
    <t>70 - RATEIO PELA PARTICIPAÇÃO EM CONSÓRCIO PÚBLICO</t>
  </si>
  <si>
    <t>71 - PRINCIPAL DA DÍVIDA CONTRATUAL RESGATADO</t>
  </si>
  <si>
    <t>72 - PRINCIPAL DA DÍVIDA MOBILIÁRIA RESGATADO</t>
  </si>
  <si>
    <t>73 - CORREÇÃO MONETÁRIA OU CAMBIAL DA DÍVIDA CONTRATUAL RESGATADA</t>
  </si>
  <si>
    <t>74 - CORREÇÃO MONETÁRIA OU CAMBIAL DA DÍVIDA MOBILIÁRIA RESGATADA</t>
  </si>
  <si>
    <t>75 - CORREÇÃO MONETÁRIA DA DÍVIDA DE OPERAÇÕES DE CRÉDITO POR  ANTECIPAÇÃO DA RECEITA</t>
  </si>
  <si>
    <t>76 - PRINCIPAL CORRIGIDO DA DÍVIDA MOBILIÁRIA REFINANCIADO</t>
  </si>
  <si>
    <t>77 - PRINCIPAL CORRIGIDO DA DÍVIDA CONTRATUAL REFINANCIADO</t>
  </si>
  <si>
    <t>81 - DISTRIBUIÇÃO CONSTITUCIONAL OU LEGAL DE RECEITAS</t>
  </si>
  <si>
    <t>82 - APORTE DE RECURSOS PELO PARCEIRO PÚBLICO EM FAVOR DO PARCEIRO PRIVADO DECORRENTE DE CONTRATO DE PARCERIA PÚBLICO-PRIVADA</t>
  </si>
  <si>
    <t>83 - DESPESAS DECORRENTES DE CONTRATO DE PARCERIA PÚBLICO-PRIVADA-PPP, EXCETO SUBVENÇÕES ECONÔMICAS,APORTE E FUNDO GARANTIDOR</t>
  </si>
  <si>
    <t>84 - DESPESAS DECORRENTES DA PARTICIPAÇÃO EM FUNDOS, ORGANISMOS, OU ENTIDADES ASSEMELHADAS, NACIONAIS E INTERNACIONAIS</t>
  </si>
  <si>
    <t>85 - CONTRATO DE GESTÃO</t>
  </si>
  <si>
    <t>86 - COMPENSAÇÕES A REGIMES DE PREVIDÊNCIA</t>
  </si>
  <si>
    <t>91 - SENTENÇAS JUDICIAIS</t>
  </si>
  <si>
    <t>92 - DESPESAS DE EXERCÍCIOS ANTERIORES</t>
  </si>
  <si>
    <t>93 - INDENIZAÇÕES E RESTITUIÇÕES</t>
  </si>
  <si>
    <t>94 - INDENIZAÇÕES E RESTITUIÇÕES TRABALHISTAS</t>
  </si>
  <si>
    <t>95 - INDENIZAÇÃO PELA EXECUÇÃO DE TRABALHOS DE CAMPO</t>
  </si>
  <si>
    <t>96 - RESSARCIMENTO DE DESPESAS DE PESSOAL REQUISITADO</t>
  </si>
  <si>
    <t>97 - APORTE PARA COBERTURA DO DÉFICIT ATUARIAL DO RPPS</t>
  </si>
  <si>
    <t>98 - DESPESAS DO ORÇAMENTO DE INVESTIMENTO</t>
  </si>
  <si>
    <t>99 - A CLASSIFICAR</t>
  </si>
  <si>
    <t>SUBEO</t>
  </si>
  <si>
    <t xml:space="preserve">Serviço de Apoio na Organização dos Encontros Presenciais das 
Audiências Públicas </t>
  </si>
  <si>
    <t>Serviço</t>
  </si>
  <si>
    <t>Serviço de Transporte para a Organização dos Encontros Presenciais das Audiências Públicas</t>
  </si>
  <si>
    <t>Conseplan</t>
  </si>
  <si>
    <t>Capacitações SUBEO 2025</t>
  </si>
  <si>
    <t>30/06/2026</t>
  </si>
  <si>
    <t>30/03/2026</t>
  </si>
  <si>
    <t>30/04/2026</t>
  </si>
  <si>
    <t>Thássia da Silva Marques</t>
  </si>
  <si>
    <t xml:space="preserve">Despesa Recorrente Anual. Com contratações especificas, não há contratos desde já firmados. Os fornecedores são acionados de modo pontual. Refere-se a 05 encontros presenciais. </t>
  </si>
  <si>
    <t>Juliani Nunes Campos Johanson</t>
  </si>
  <si>
    <t>Refere-se a anuidade do Conselho Nacional de Secretários de Estado de Planejamento - CONSEPLAN.</t>
  </si>
  <si>
    <t xml:space="preserve">Capacitação GPOs e Alta Gestão para a Administração Pública Estadual. </t>
  </si>
  <si>
    <t>TOTAL ESTIMADO SUBEO</t>
  </si>
  <si>
    <t>SUBEPP</t>
  </si>
  <si>
    <t>Contratação de curso in company para Gerentes, Gestores e Coordenadores de Projetos</t>
  </si>
  <si>
    <t>Unidade</t>
  </si>
  <si>
    <t>Contratação de vagas em Congressos, Seminário e afins relacionados a Gestão de Projetos e Planejamento Estratégico</t>
  </si>
  <si>
    <t xml:space="preserve">Contratação de vagas em Congressos, Seminários, Cursos e afins, relacionados a Inteligência Emocional, metodologias ágeis, Análise de Dados, inteligência artificial e outras Tecnologias da Informação e Comunicação (TIC's) </t>
  </si>
  <si>
    <t>Evento Escritórios Setoriais de Projetos</t>
  </si>
  <si>
    <t>15/12/2026</t>
  </si>
  <si>
    <t>15/11/2026</t>
  </si>
  <si>
    <t>Capacitar e qualificar os servidores do Escritório de Projetos em metodologias ágeis, inteligência artificial, gestão de riscos, análise de negócios, análise de dados, mediação entre partes interessadas e outras competências que agreguem valor para composição do Escritório Central de Projetos conforme qualificações sugeridas pelo Project Management Institute - PMI.
Valor estimado que poderá ser suplementado a depender dos valores praticados no mercado a época da contratação.</t>
  </si>
  <si>
    <t>Visa aperfeiçoar a capacidade de coordenação, gerenciamento e criar soluções para gestão de projetos na Administração Pública.
Valor estimado que poderá ser suplementado a depender dos valores praticados no mercado a época da contratação.</t>
  </si>
  <si>
    <t>Visa capacitar e formar competências e habilidades para desenvolver comunicação assertiva e eficaz, melhorar relacionamentos, compreender e gerenciar emoções, influenciar pessoas e gerar rapport; Desenvolver competências e habilidades sobre organização de dados, análise crítica, bem como em utilizar a inteligência artificial para otimizar processos de trabalhoe gerar relatórios a fim de prestar informações com confiança e agilidade para tomada de decisões.
Valor estimado que poderá ser suplementado a depender dos valores praticados no mercado a época da contratação.</t>
  </si>
  <si>
    <t>Capacitação relativa a difusão da cultura de gestão de projetos e gestão por resultado na gestão pública estadual. Tem o intuito de integrar os líderes de escritórios setoriais de projetos, gestores e gerentes de programas e projetos estratégicos e promover o intercâmbio de experiências, escuta ativa para mapear os desafios da gestão e reconhecer as boas práticas de gestão para resultados efetivadas no estado.
Valor estimado que poderá ser suplementado a depender dos valores praticados no mercado a época da contratação.</t>
  </si>
  <si>
    <t>TOTAL ESTIMADO SUBEPP</t>
  </si>
  <si>
    <t>SUBCAP</t>
  </si>
  <si>
    <t>Contratação de empresa especializada em organização e gerenciamento de eventos institucionais presenciais e híbridos.</t>
  </si>
  <si>
    <t xml:space="preserve">Pessoa </t>
  </si>
  <si>
    <t>A contratação se faz necessária ante a realização de Workshop de capacitação, para aproximadamente 40 (quarenta) pessoas, com duração diária de aproximadamente 06 (seis) horas, durante 05 (cinco) dias.</t>
  </si>
  <si>
    <t>TOTAL ESTIMADO SUBCAP</t>
  </si>
  <si>
    <t>CGTI</t>
  </si>
  <si>
    <t>Serviços de Administração, Desenvolvimento, Manutenção e Suporte de Sistemas e Infraestrutura de Tecnologia da Informação</t>
  </si>
  <si>
    <t>Mensal</t>
  </si>
  <si>
    <t>Outsourcing de Impressão</t>
  </si>
  <si>
    <t>Contratação de prestação de serviços de suporte técnico, operação, manutenção preventiva e corretiva com fornecimento de peças e materiais para a Central Privada de Comutação Telefônica (CPCT) – PABX, provida de tecnologia TDM/IP, analógica, digital e IP para a SEPManutenção de PABX</t>
  </si>
  <si>
    <t>Licença Software Canva</t>
  </si>
  <si>
    <t>Aquisição de Computadores</t>
  </si>
  <si>
    <t>Compra de materiais diversos (estabilizadores, teclados, mouses, memória, ssd, trava kensington e outros</t>
  </si>
  <si>
    <t>29/10/2026</t>
  </si>
  <si>
    <t>24/01/2028</t>
  </si>
  <si>
    <t>30/11/2026</t>
  </si>
  <si>
    <t>Vgner Dargan Cordeiro</t>
  </si>
  <si>
    <t>Valor anual estimado para 06 (seis) postos de trabalho, visando atender à crescente demanda por produtos e serviços de Tecnologia da Informação oriunda das suas unidades de negócio, bem como a provisão de soluções tecnológicas capazes de proverem serviços públicos digitais aos cidadãos e demais instituições do Governo. O valor já considera reajuste a ser celebrado, conforme Cláusula Décima Quarta do Contrato nº 012/2023. Além disso, o valor poderá ser suplementado ou diminuído, tendo em vista que o pagamento ocorre de acordo com a quantidade mensal de postos para a prestação do serviço.</t>
  </si>
  <si>
    <t>Hannailsom Belcavello Silva</t>
  </si>
  <si>
    <t>O valor refere-se ao gasto anual estimado</t>
  </si>
  <si>
    <t>Trata-se de serviços de manutenção do sistema local de telefonia (PABX) da SEP. A data é estimada, tendo em vista que referido serviço está em fase de contratação no decorrer do exercício de 2025.</t>
  </si>
  <si>
    <t xml:space="preserve">Thássia da Silva Marques </t>
  </si>
  <si>
    <t>Utilização pela Assessoria de Comunicação da SEP na produção de conteúdo de divulgação das ações do Governo.</t>
  </si>
  <si>
    <t>Para atender as necessidades de TI desta Secretaria</t>
  </si>
  <si>
    <t>TOTAL ESTIMADO CGTI</t>
  </si>
  <si>
    <t>GETAD</t>
  </si>
  <si>
    <t>Prestação de serviços administrativos e de suporte de nível operacional, por meio de postos de Assistentes Administrativos e Encarregados</t>
  </si>
  <si>
    <t>Convênio de Cooperação Mútua para absorção de mão de obra dos presos em cumprimento de pena em regime semiaberto</t>
  </si>
  <si>
    <t>Aquisição e instalação de aparelhos de ar condicionado</t>
  </si>
  <si>
    <t>Concesão de 02 (duas) bolsa para o Desenvolvimento e a Capacitação na gestão pública por meio da Pesquisa e Inovação em Políticas Públicas, com Seleção, Treinamento, Alocação e Gestão de Bolsistas para atuação em Inovação no Governo.</t>
  </si>
  <si>
    <t>Prestação de Serviços Fornecimento de Passagens Aéreas, Nacionais e Internacionais</t>
  </si>
  <si>
    <t>Aquisição materiais de limpeza</t>
  </si>
  <si>
    <t>Prestação de serviços de locação de veículo automotor leve, sem motorista, modelo de representação</t>
  </si>
  <si>
    <t>Prestação de serviços de gerenciamento do abastecimento de combustíveis e da manutenção preventiva e corretiva da frota oficial.</t>
  </si>
  <si>
    <t>Aquisição de vale transporte para os servidores, estagiários e recarga dos cartões de serviço</t>
  </si>
  <si>
    <t>Aquisição e instalação de persianas</t>
  </si>
  <si>
    <t>Locação de 01 Veículo Automotor de Serviço</t>
  </si>
  <si>
    <t>Prestação de serviço móvel pessoal (SMP) nas modalidades longa distância nacional e internacional, originada de terminais do SMP, por meio de assinaturas mensais de voz, voz e dados, com ou sem fornecimento de aparelhos de acesso móvel em comodato, SIM cards e sistema de gerenciamento online.</t>
  </si>
  <si>
    <t>Manutenção preventiva e corretiva em aparelho de ar condicionado</t>
  </si>
  <si>
    <t>Aquisição materiais de expediente</t>
  </si>
  <si>
    <t>Prestação de serviços de publicações de atos oficiais, atos relacionados a procedimentos licitatórios, resumos de atos contratuais, de pessoal, rescisões, retificações, ordens de serviços, instruções, portarias, decretos e outros.</t>
  </si>
  <si>
    <t xml:space="preserve">Aquisição de generos alimenticios (café, açucar, chá, adoçante) </t>
  </si>
  <si>
    <t>Serviço de chaveiro sob demanda com fornecimento de materiais</t>
  </si>
  <si>
    <t>Fornecimento de agua mineral em galão de 20l e garrafinha de 500ml</t>
  </si>
  <si>
    <t>1000/6000</t>
  </si>
  <si>
    <t>Taxa de residuos solidos Fabio Ruschi - IPTU</t>
  </si>
  <si>
    <t>Aquisição de eletrodoméstico</t>
  </si>
  <si>
    <t>Aquisição de utensílios de copa e cozinha</t>
  </si>
  <si>
    <t>Prestação de serviços de telefonia para operacionalização da rede corporativa do governo do Estado do Espírito Santo - telefonia fixa local e interurbana, 0800 e tridígito</t>
  </si>
  <si>
    <t>Taxa de condomínio vagas de garagem do edifício “Martinho de Freitas”</t>
  </si>
  <si>
    <t>Manutenção portas de vidro</t>
  </si>
  <si>
    <t xml:space="preserve">Aquisição de materiais eletricos </t>
  </si>
  <si>
    <t>Aquisição de uniformes internos</t>
  </si>
  <si>
    <t>Aquisição de materiais hidráulicos</t>
  </si>
  <si>
    <t xml:space="preserve">Aquisição  de Uniformes para Estagiários </t>
  </si>
  <si>
    <t xml:space="preserve">Unidade </t>
  </si>
  <si>
    <t>Assinatura impressa (01) e digital (02) jornal A Tribuna</t>
  </si>
  <si>
    <t>Publicação de matérias legais em jornal de grande circulação</t>
  </si>
  <si>
    <t>Assinatura digital  jornal A gazeta</t>
  </si>
  <si>
    <t>GFS</t>
  </si>
  <si>
    <t>Aquisição de Certificados Digitais</t>
  </si>
  <si>
    <t>Manutenção e recarga extintores</t>
  </si>
  <si>
    <t>Assinatura digital  jornal Valor Economico</t>
  </si>
  <si>
    <t>Contratação de produtos e serviços por meio de Pacote de Serviços dos CORREIOS mediante adesão ao Termo de Condições Comerciais, que permite a compra de produtos e utilização dos diversos serviços dos CORREIOS por meio dos canais de atendimento disponibilizados..</t>
  </si>
  <si>
    <t>Assinatura digital  jornal Folha de São Paulo</t>
  </si>
  <si>
    <t>Serviço de Cartório</t>
  </si>
  <si>
    <t>Taxa de residuos solidos garagens - IPTU</t>
  </si>
  <si>
    <t>10/02/2026</t>
  </si>
  <si>
    <t>28/11/2029</t>
  </si>
  <si>
    <t>21/02/2026</t>
  </si>
  <si>
    <t>25/04/2026</t>
  </si>
  <si>
    <t>13/06/2026</t>
  </si>
  <si>
    <t>15/09/2026</t>
  </si>
  <si>
    <t>14/03/2026</t>
  </si>
  <si>
    <t>17/01/2026</t>
  </si>
  <si>
    <t>29/09/2026</t>
  </si>
  <si>
    <t xml:space="preserve"> - </t>
  </si>
  <si>
    <t>15/04/2026</t>
  </si>
  <si>
    <t>Para atender as necessidades administrativas desta Secretaria</t>
  </si>
  <si>
    <t xml:space="preserve">Dayana Rosa da Costa </t>
  </si>
  <si>
    <t>Thassia da Silva Marques</t>
  </si>
  <si>
    <t>Para atender atender as necessidades da SEP durante o exercicio de 2026. O valor anual estimado já contempla o reajuste tarifário, promovido pelo Ministério das Comunicações, em conformidade com o Art.70, I da Lei nº 9069, de 29 de junho de 1995, combinada com o Portaria n° 386 de 30 de agosto de 2018 do Ministério da Fazenda.</t>
  </si>
  <si>
    <t>Por meio de participação em Ata de Registro de Preços da SEGER.</t>
  </si>
  <si>
    <t>O valor considerando possível reajuste, levando em consideração o Índice de Serviços de Telecomunicações (IST), divulgado pela ANATEL, ou outro índice que vier a substituí-lo, conforme Cláusula Terceira do Contrato nº 002/2024</t>
  </si>
  <si>
    <t>Valor anual estimado já prevendo o reajuste no preço, levando em consideração às atualizações da Tabela de Serviços do DIO/ES.</t>
  </si>
  <si>
    <t>Elizabeth Areias Lube</t>
  </si>
  <si>
    <t xml:space="preserve">Valor anual estimado já prevendo o reajuste contratual, conforme Cláusula Terceira do Contrato nº 011/2023, bem como a previsão de prorrogação. </t>
  </si>
  <si>
    <t>O valor considerando possível reajuste, levando em consideração o Índice de Serviços de Telecomunicações (IST), divulgado pela ANATEL, ou outro índice que vier a substituí-lo, conforme Cláusula Décima Primeira do Contrato nº 007/2023.</t>
  </si>
  <si>
    <t xml:space="preserve">Valor anual estimado já prevendo o reajuste contratual, conforme Cláusula Terceira do Contrato nº 001/2022, bem como a previsão de prorrogação. </t>
  </si>
  <si>
    <t xml:space="preserve">Para atender os servidores desta Secretaria. </t>
  </si>
  <si>
    <t>Valor anual estimado já prevendo o reajuste contratual, conforme Cláusula Terceira do Contrato nº 009/2023.</t>
  </si>
  <si>
    <t xml:space="preserve">Valor anual estimado já prevendo o reajuste contratual, conforme Cláusula Terceira do Contrato nº 006/2022, bem como a previsão de prorrogação. </t>
  </si>
  <si>
    <t>Optamos por estimar duas passagens aéreas por mês, durante o exercicio de 2026. Além disso, o valor poderá ser suplementado em decorrência do uso de passagens áreas.</t>
  </si>
  <si>
    <t xml:space="preserve">Para atender a Subsecretaria de Orçamento e outro setor distinto que solicitar o preenchimento da bolsa.  </t>
  </si>
  <si>
    <t xml:space="preserve">Valor anual estimado, referente a 10 (dez) reeducandos. O valor já prevê o aumento do salário mínimo, bem como aumento do vale transporte. Além disso, o valor poderá ser suplementado, tendo em vista que o pagamento ocorre de acordo com a quantidade de postos para a prestação do serviço. </t>
  </si>
  <si>
    <r>
      <t xml:space="preserve">Valor anual estimado, referente a 09 (nove) postos de assistente administrativo. O valor já considera a repactuação contratual no exercício de 2026. Além disso, o valor poderá ser suplementado ou diminuído, tendo em vista que o pagamento ocorre de acordo com a quantidade mensal de postos para a prestação do serviço. </t>
    </r>
    <r>
      <rPr>
        <b/>
        <sz val="9"/>
        <color theme="1"/>
        <rFont val="Times New Roman"/>
        <family val="1"/>
      </rPr>
      <t>Todos os atos relativos ao Contrato são de responsabilidade da SEGER, Secretaria Gestora do Contrato nº 017/2023.</t>
    </r>
  </si>
  <si>
    <t>Amanda Ferreira Lichtenheld</t>
  </si>
  <si>
    <t>TOTAL ESTIMADO GETAD</t>
  </si>
  <si>
    <t>TOTAL ESTIMADO - SEP - EXERCÍCIO DE 2026</t>
  </si>
  <si>
    <t>Secretaria de Estado de Economia e Planejamento</t>
  </si>
  <si>
    <t xml:space="preserve">Gerente Técnico Administrativa </t>
  </si>
  <si>
    <t>Prazo para início dos procedimentos de Aquisição/Contratação/Renovação</t>
  </si>
  <si>
    <t>Prazo que o produto precisa estar disponível/contratado/prorrogado</t>
  </si>
  <si>
    <t>Aquisição de mobiliário para o depósito da CGTI</t>
  </si>
  <si>
    <t>20/03/2026</t>
  </si>
  <si>
    <t>23/02/2026</t>
  </si>
  <si>
    <t>Contratação de empresa especializada para a execução do evento “Seminário Estadual de Gestão de Projetos Governamentais: 19 Anos do Escritório de Projetos do Espírito Santo – PMO-ES”, abrangendo infraestrutura e comunicação visual, prestação de serviços técnicos especializados, recursos humanos e gestão de palestrantes.</t>
  </si>
  <si>
    <t>EVENTO DE 19 ANOS DO ESCRITÓRIO DE PROJETOS</t>
  </si>
  <si>
    <t xml:space="preserve">Contratação de empresa para, sob demanda, realizar reforma, recuperação, ampliação, demolição, adaptação e manutenção predial (pequenas reformas), com fornecimento de peças, equipamentos, materiais e mão de obra </t>
  </si>
  <si>
    <r>
      <t xml:space="preserve">A Secretaria de Economia e Planejamento (SEP) necessita realizar reforma, recuperação,
ampliação, demolição, adaptação e manutenção predial, com fornecimento de peças, equipamentos,
materiais e mão de obra, no ambiente disponibilizado do Ed. Petrovix, visando a adaptação de espaços que
permitirão a realocação provisória de suas atividades, em virtude da necessidade de desocupação do Edifício Fábio Ruschi, atualmente ocupado pela SEP, que passará por uma reforma estrutural completa (“retrofit”),
conforme informado no OFÍCIO/SEGER/SUBAD Nº 196/2024 (peça #32 2024-7DZCSC). Além disso, o valor estimado contempla aditivo de valor no percentual de 25% aproximadamente.                                    </t>
    </r>
    <r>
      <rPr>
        <b/>
        <sz val="9"/>
        <rFont val="Times New Roman"/>
        <family val="1"/>
      </rPr>
      <t>O valor refere-se à necessidade de formlização do segundo aditivo do Contrato n 2025.000026.27101.01.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</si>
</sst>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R$&quot;\ * #,##0.00_-;\-&quot;R$&quot;\ * #,##0.00_-;_-&quot;R$&quot;\ * &quot;-&quot;??_-;_-@_-"/>
    <numFmt numFmtId="164" formatCode="&quot;R$&quot;\ #,##0.00"/>
  </numFmts>
  <fonts count="25" x14ac:knownFonts="1">
    <font>
      <sz val="10"/>
      <color rgb="FF000000"/>
      <name val="Arial"/>
      <scheme val="minor"/>
    </font>
    <font>
      <sz val="11"/>
      <color theme="1"/>
      <name val="Arial"/>
      <family val="2"/>
      <scheme val="minor"/>
    </font>
    <font>
      <sz val="11"/>
      <color theme="1"/>
      <name val="Arial"/>
      <family val="2"/>
      <scheme val="minor"/>
    </font>
    <font>
      <sz val="10"/>
      <color theme="1"/>
      <name val="Arial"/>
      <family val="2"/>
      <scheme val="minor"/>
    </font>
    <font>
      <b/>
      <sz val="11"/>
      <color theme="1"/>
      <name val="Arial"/>
      <family val="2"/>
    </font>
    <font>
      <sz val="10"/>
      <color theme="1"/>
      <name val="Arial"/>
      <family val="2"/>
      <scheme val="minor"/>
    </font>
    <font>
      <b/>
      <sz val="10"/>
      <name val="Times New Roman"/>
      <family val="1"/>
    </font>
    <font>
      <sz val="8"/>
      <name val="Arial"/>
      <family val="2"/>
      <scheme val="minor"/>
    </font>
    <font>
      <sz val="10"/>
      <color rgb="FF000000"/>
      <name val="Times New Roman"/>
      <family val="1"/>
    </font>
    <font>
      <b/>
      <sz val="16"/>
      <color theme="0"/>
      <name val="Times New Roman"/>
      <family val="1"/>
    </font>
    <font>
      <sz val="10"/>
      <color theme="1"/>
      <name val="Times New Roman"/>
      <family val="1"/>
    </font>
    <font>
      <sz val="10"/>
      <color theme="0"/>
      <name val="Times New Roman"/>
      <family val="1"/>
    </font>
    <font>
      <b/>
      <sz val="9"/>
      <color theme="0"/>
      <name val="Times New Roman"/>
      <family val="1"/>
    </font>
    <font>
      <sz val="10"/>
      <color rgb="FF000000"/>
      <name val="Arial"/>
      <family val="2"/>
      <scheme val="minor"/>
    </font>
    <font>
      <sz val="8"/>
      <color rgb="FF000000"/>
      <name val="Times New Roman"/>
      <family val="1"/>
    </font>
    <font>
      <b/>
      <sz val="8"/>
      <color rgb="FF000000"/>
      <name val="Times New Roman"/>
      <family val="1"/>
    </font>
    <font>
      <sz val="10"/>
      <color rgb="FF000000"/>
      <name val="Arial"/>
      <scheme val="minor"/>
    </font>
    <font>
      <sz val="9"/>
      <color theme="1"/>
      <name val="Times New Roman"/>
      <family val="1"/>
    </font>
    <font>
      <b/>
      <sz val="10"/>
      <color theme="0" tint="-4.9989318521683403E-2"/>
      <name val="Times New Roman"/>
      <family val="1"/>
    </font>
    <font>
      <sz val="10"/>
      <color theme="0" tint="-4.9989318521683403E-2"/>
      <name val="Times New Roman"/>
      <family val="1"/>
    </font>
    <font>
      <sz val="9"/>
      <name val="Times New Roman"/>
      <family val="1"/>
    </font>
    <font>
      <sz val="9"/>
      <color rgb="FF000000"/>
      <name val="Times New Roman"/>
      <family val="1"/>
    </font>
    <font>
      <b/>
      <sz val="9"/>
      <color theme="1"/>
      <name val="Times New Roman"/>
      <family val="1"/>
    </font>
    <font>
      <sz val="10"/>
      <name val="Times New Roman"/>
      <family val="1"/>
    </font>
    <font>
      <b/>
      <sz val="9"/>
      <name val="Times New Roman"/>
      <family val="1"/>
    </font>
  </fonts>
  <fills count="17">
    <fill>
      <patternFill patternType="none"/>
    </fill>
    <fill>
      <patternFill patternType="gray125"/>
    </fill>
    <fill>
      <patternFill patternType="solid">
        <fgColor rgb="FFD9D9D9"/>
        <bgColor rgb="FFD9D9D9"/>
      </patternFill>
    </fill>
    <fill>
      <patternFill patternType="solid">
        <fgColor rgb="FFFFFFFF"/>
        <bgColor rgb="FFFFFFFF"/>
      </patternFill>
    </fill>
    <fill>
      <patternFill patternType="solid">
        <fgColor theme="0"/>
        <bgColor indexed="64"/>
      </patternFill>
    </fill>
    <fill>
      <patternFill patternType="solid">
        <fgColor theme="4" tint="-0.499984740745262"/>
        <bgColor rgb="FFD9D9D9"/>
      </patternFill>
    </fill>
    <fill>
      <patternFill patternType="solid">
        <fgColor theme="4" tint="-0.249977111117893"/>
        <bgColor rgb="FFB4C6E7"/>
      </patternFill>
    </fill>
    <fill>
      <patternFill patternType="solid">
        <fgColor theme="4" tint="-0.249977111117893"/>
        <bgColor rgb="FFD9D9D9"/>
      </patternFill>
    </fill>
    <fill>
      <patternFill patternType="solid">
        <fgColor theme="4" tint="-0.249977111117893"/>
        <bgColor indexed="64"/>
      </patternFill>
    </fill>
    <fill>
      <patternFill patternType="solid">
        <fgColor theme="0"/>
        <bgColor rgb="FFFFFFFF"/>
      </patternFill>
    </fill>
    <fill>
      <patternFill patternType="solid">
        <fgColor theme="2"/>
        <bgColor indexed="64"/>
      </patternFill>
    </fill>
    <fill>
      <patternFill patternType="solid">
        <fgColor rgb="FFFFFFFF"/>
        <bgColor indexed="64"/>
      </patternFill>
    </fill>
    <fill>
      <patternFill patternType="solid">
        <fgColor theme="2"/>
        <bgColor rgb="FFFFFFFF"/>
      </patternFill>
    </fill>
    <fill>
      <patternFill patternType="solid">
        <fgColor theme="2" tint="-0.249977111117893"/>
        <bgColor indexed="64"/>
      </patternFill>
    </fill>
    <fill>
      <patternFill patternType="solid">
        <fgColor theme="3" tint="0.249977111117893"/>
        <bgColor indexed="64"/>
      </patternFill>
    </fill>
    <fill>
      <patternFill patternType="solid">
        <fgColor theme="0" tint="-0.249977111117893"/>
        <bgColor indexed="64"/>
      </patternFill>
    </fill>
    <fill>
      <patternFill patternType="solid">
        <fgColor theme="3" tint="0.14999847407452621"/>
        <bgColor indexed="64"/>
      </patternFill>
    </fill>
  </fills>
  <borders count="8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thin">
        <color indexed="64"/>
      </top>
      <bottom/>
      <diagonal/>
    </border>
    <border>
      <left style="hair">
        <color indexed="64"/>
      </left>
      <right style="hair">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top style="medium">
        <color indexed="64"/>
      </top>
      <bottom style="hair">
        <color indexed="64"/>
      </bottom>
      <diagonal/>
    </border>
    <border>
      <left/>
      <right/>
      <top style="medium">
        <color indexed="64"/>
      </top>
      <bottom style="hair">
        <color indexed="64"/>
      </bottom>
      <diagonal/>
    </border>
    <border>
      <left/>
      <right style="hair">
        <color indexed="64"/>
      </right>
      <top style="medium">
        <color indexed="64"/>
      </top>
      <bottom style="hair">
        <color indexed="64"/>
      </bottom>
      <diagonal/>
    </border>
    <border>
      <left style="hair">
        <color indexed="64"/>
      </left>
      <right style="medium">
        <color indexed="64"/>
      </right>
      <top style="medium">
        <color indexed="64"/>
      </top>
      <bottom/>
      <diagonal/>
    </border>
    <border>
      <left style="medium">
        <color indexed="64"/>
      </left>
      <right style="hair">
        <color indexed="64"/>
      </right>
      <top/>
      <bottom/>
      <diagonal/>
    </border>
    <border>
      <left style="hair">
        <color indexed="64"/>
      </left>
      <right style="medium">
        <color indexed="64"/>
      </right>
      <top/>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hair">
        <color indexed="64"/>
      </left>
      <right style="hair">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thin">
        <color indexed="64"/>
      </right>
      <top/>
      <bottom/>
      <diagonal/>
    </border>
    <border>
      <left style="thin">
        <color indexed="64"/>
      </left>
      <right/>
      <top/>
      <bottom/>
      <diagonal/>
    </border>
    <border>
      <left style="medium">
        <color indexed="64"/>
      </left>
      <right style="medium">
        <color indexed="64"/>
      </right>
      <top/>
      <bottom/>
      <diagonal/>
    </border>
    <border>
      <left style="medium">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medium">
        <color indexed="64"/>
      </right>
      <top style="hair">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bottom style="medium">
        <color indexed="64"/>
      </bottom>
      <diagonal/>
    </border>
    <border>
      <left/>
      <right style="hair">
        <color indexed="64"/>
      </right>
      <top style="hair">
        <color indexed="64"/>
      </top>
      <bottom style="medium">
        <color indexed="64"/>
      </bottom>
      <diagonal/>
    </border>
    <border>
      <left style="medium">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left style="medium">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medium">
        <color indexed="64"/>
      </left>
      <right style="thin">
        <color indexed="64"/>
      </right>
      <top style="dashed">
        <color indexed="64"/>
      </top>
      <bottom style="medium">
        <color indexed="64"/>
      </bottom>
      <diagonal/>
    </border>
    <border>
      <left style="thin">
        <color indexed="64"/>
      </left>
      <right style="thin">
        <color indexed="64"/>
      </right>
      <top style="dashed">
        <color indexed="64"/>
      </top>
      <bottom style="medium">
        <color indexed="64"/>
      </bottom>
      <diagonal/>
    </border>
    <border>
      <left/>
      <right style="medium">
        <color indexed="64"/>
      </right>
      <top style="dashed">
        <color indexed="64"/>
      </top>
      <bottom style="medium">
        <color indexed="64"/>
      </bottom>
      <diagonal/>
    </border>
    <border>
      <left style="hair">
        <color indexed="64"/>
      </left>
      <right/>
      <top style="hair">
        <color indexed="64"/>
      </top>
      <bottom style="thin">
        <color indexed="64"/>
      </bottom>
      <diagonal/>
    </border>
    <border>
      <left/>
      <right style="hair">
        <color indexed="64"/>
      </right>
      <top style="hair">
        <color indexed="64"/>
      </top>
      <bottom style="hair">
        <color indexed="64"/>
      </bottom>
      <diagonal/>
    </border>
  </borders>
  <cellStyleXfs count="5">
    <xf numFmtId="0" fontId="0" fillId="0" borderId="0"/>
    <xf numFmtId="0" fontId="2" fillId="0" borderId="0"/>
    <xf numFmtId="44" fontId="16" fillId="0" borderId="0" applyFont="0" applyFill="0" applyBorder="0" applyAlignment="0" applyProtection="0"/>
    <xf numFmtId="0" fontId="1" fillId="0" borderId="0"/>
    <xf numFmtId="44" fontId="13" fillId="0" borderId="0" applyFont="0" applyFill="0" applyBorder="0" applyAlignment="0" applyProtection="0"/>
  </cellStyleXfs>
  <cellXfs count="263">
    <xf numFmtId="0" fontId="0" fillId="0" borderId="0" xfId="0"/>
    <xf numFmtId="0" fontId="6" fillId="4" borderId="0" xfId="1" applyFont="1" applyFill="1" applyAlignment="1">
      <alignment horizontal="center" vertical="center" wrapText="1"/>
    </xf>
    <xf numFmtId="0" fontId="8" fillId="0" borderId="0" xfId="0" applyFont="1" applyAlignment="1">
      <alignment horizontal="center" vertical="center" wrapText="1"/>
    </xf>
    <xf numFmtId="0" fontId="11" fillId="0" borderId="0" xfId="0" applyFont="1" applyAlignment="1">
      <alignment horizontal="center" vertical="center" wrapText="1"/>
    </xf>
    <xf numFmtId="0" fontId="10" fillId="0" borderId="5" xfId="0" applyFont="1" applyBorder="1" applyAlignment="1">
      <alignment horizontal="center" vertical="center" wrapText="1"/>
    </xf>
    <xf numFmtId="4" fontId="10" fillId="0" borderId="5" xfId="0" applyNumberFormat="1" applyFont="1" applyBorder="1" applyAlignment="1">
      <alignment horizontal="center" vertical="center" wrapText="1"/>
    </xf>
    <xf numFmtId="0" fontId="4" fillId="2" borderId="1" xfId="0" applyFont="1" applyFill="1" applyBorder="1" applyAlignment="1">
      <alignment horizontal="center" vertical="center" wrapText="1"/>
    </xf>
    <xf numFmtId="0" fontId="8" fillId="0" borderId="5" xfId="0" applyFont="1" applyBorder="1" applyAlignment="1">
      <alignment horizontal="center" vertical="center" wrapText="1"/>
    </xf>
    <xf numFmtId="0" fontId="14" fillId="0" borderId="5" xfId="0" applyFont="1" applyBorder="1" applyAlignment="1">
      <alignment horizontal="center" vertical="center" wrapText="1"/>
    </xf>
    <xf numFmtId="0" fontId="15" fillId="0" borderId="5" xfId="0" applyFont="1" applyBorder="1" applyAlignment="1">
      <alignment horizontal="left" vertical="center" wrapText="1"/>
    </xf>
    <xf numFmtId="0" fontId="4" fillId="2" borderId="6" xfId="0" applyFont="1" applyFill="1" applyBorder="1" applyAlignment="1">
      <alignment horizontal="center" vertical="center" wrapText="1"/>
    </xf>
    <xf numFmtId="0" fontId="0" fillId="0" borderId="0" xfId="0" applyAlignment="1">
      <alignment wrapText="1"/>
    </xf>
    <xf numFmtId="0" fontId="3" fillId="0" borderId="1" xfId="0" applyFont="1" applyBorder="1" applyAlignment="1">
      <alignment wrapText="1"/>
    </xf>
    <xf numFmtId="0" fontId="3" fillId="0" borderId="2" xfId="0" applyFont="1" applyBorder="1" applyAlignment="1">
      <alignment wrapText="1"/>
    </xf>
    <xf numFmtId="0" fontId="13" fillId="0" borderId="2" xfId="0" applyFont="1" applyBorder="1" applyAlignment="1">
      <alignment wrapText="1"/>
    </xf>
    <xf numFmtId="0" fontId="0" fillId="0" borderId="2" xfId="0" applyBorder="1" applyAlignment="1">
      <alignment wrapText="1"/>
    </xf>
    <xf numFmtId="0" fontId="0" fillId="0" borderId="1" xfId="0" applyBorder="1" applyAlignment="1">
      <alignment wrapText="1"/>
    </xf>
    <xf numFmtId="0" fontId="5" fillId="0" borderId="1" xfId="0" applyFont="1" applyBorder="1" applyAlignment="1">
      <alignment wrapText="1"/>
    </xf>
    <xf numFmtId="0" fontId="5" fillId="0" borderId="2" xfId="0" applyFont="1" applyBorder="1" applyAlignment="1">
      <alignment wrapText="1"/>
    </xf>
    <xf numFmtId="0" fontId="12" fillId="7" borderId="7" xfId="0" applyFont="1" applyFill="1" applyBorder="1" applyAlignment="1">
      <alignment horizontal="center" vertical="center" wrapText="1"/>
    </xf>
    <xf numFmtId="0" fontId="17" fillId="0" borderId="5" xfId="0" applyFont="1" applyBorder="1" applyAlignment="1">
      <alignment horizontal="center" vertical="center" wrapText="1"/>
    </xf>
    <xf numFmtId="0" fontId="17" fillId="3" borderId="5" xfId="0" applyFont="1" applyFill="1" applyBorder="1" applyAlignment="1">
      <alignment horizontal="center" vertical="center" wrapText="1"/>
    </xf>
    <xf numFmtId="4" fontId="17" fillId="0" borderId="5" xfId="0" applyNumberFormat="1" applyFont="1" applyBorder="1" applyAlignment="1">
      <alignment horizontal="center" vertical="center" wrapText="1"/>
    </xf>
    <xf numFmtId="49" fontId="17" fillId="0" borderId="5" xfId="0" applyNumberFormat="1" applyFont="1" applyBorder="1" applyAlignment="1">
      <alignment horizontal="center" vertical="center" wrapText="1"/>
    </xf>
    <xf numFmtId="4" fontId="18" fillId="8" borderId="11" xfId="0" applyNumberFormat="1" applyFont="1" applyFill="1" applyBorder="1" applyAlignment="1">
      <alignment horizontal="center" vertical="center" wrapText="1"/>
    </xf>
    <xf numFmtId="0" fontId="10" fillId="4" borderId="5" xfId="0" applyFont="1" applyFill="1" applyBorder="1" applyAlignment="1">
      <alignment horizontal="center" vertical="center" wrapText="1"/>
    </xf>
    <xf numFmtId="4" fontId="18" fillId="8" borderId="22" xfId="0" applyNumberFormat="1" applyFont="1" applyFill="1" applyBorder="1" applyAlignment="1">
      <alignment horizontal="center" vertical="center" wrapText="1"/>
    </xf>
    <xf numFmtId="0" fontId="17" fillId="0" borderId="31" xfId="0" applyFont="1" applyBorder="1" applyAlignment="1">
      <alignment horizontal="center" vertical="center" wrapText="1"/>
    </xf>
    <xf numFmtId="0" fontId="17" fillId="0" borderId="32" xfId="0" applyFont="1" applyBorder="1" applyAlignment="1">
      <alignment horizontal="center" vertical="center" wrapText="1"/>
    </xf>
    <xf numFmtId="0" fontId="17" fillId="0" borderId="33" xfId="0" applyFont="1" applyBorder="1" applyAlignment="1">
      <alignment horizontal="center" vertical="center" wrapText="1"/>
    </xf>
    <xf numFmtId="0" fontId="17" fillId="0" borderId="34" xfId="0" applyFont="1" applyBorder="1" applyAlignment="1">
      <alignment horizontal="center" vertical="center" wrapText="1"/>
    </xf>
    <xf numFmtId="0" fontId="10" fillId="0" borderId="34" xfId="0" applyFont="1" applyBorder="1" applyAlignment="1">
      <alignment horizontal="center" vertical="center" wrapText="1"/>
    </xf>
    <xf numFmtId="4" fontId="18" fillId="8" borderId="38" xfId="0" applyNumberFormat="1" applyFont="1" applyFill="1" applyBorder="1" applyAlignment="1">
      <alignment horizontal="center" vertical="center" wrapText="1"/>
    </xf>
    <xf numFmtId="0" fontId="17" fillId="4" borderId="5" xfId="0" applyFont="1" applyFill="1" applyBorder="1" applyAlignment="1">
      <alignment horizontal="center" vertical="center" wrapText="1"/>
    </xf>
    <xf numFmtId="0" fontId="17" fillId="9" borderId="5" xfId="0" applyFont="1" applyFill="1" applyBorder="1" applyAlignment="1">
      <alignment horizontal="center" vertical="center" wrapText="1"/>
    </xf>
    <xf numFmtId="4" fontId="17" fillId="4" borderId="5" xfId="0" applyNumberFormat="1" applyFont="1" applyFill="1" applyBorder="1" applyAlignment="1">
      <alignment horizontal="center" vertical="center" wrapText="1"/>
    </xf>
    <xf numFmtId="49" fontId="17" fillId="4" borderId="5" xfId="0" applyNumberFormat="1" applyFont="1" applyFill="1" applyBorder="1" applyAlignment="1">
      <alignment horizontal="center" vertical="center" wrapText="1"/>
    </xf>
    <xf numFmtId="0" fontId="17" fillId="0" borderId="39" xfId="0" applyFont="1" applyBorder="1" applyAlignment="1">
      <alignment horizontal="center" vertical="center" wrapText="1"/>
    </xf>
    <xf numFmtId="0" fontId="17" fillId="0" borderId="40" xfId="0" applyFont="1" applyBorder="1" applyAlignment="1">
      <alignment horizontal="center" vertical="center" wrapText="1"/>
    </xf>
    <xf numFmtId="4" fontId="17" fillId="0" borderId="40" xfId="0" applyNumberFormat="1" applyFont="1" applyBorder="1" applyAlignment="1">
      <alignment horizontal="center" vertical="center" wrapText="1"/>
    </xf>
    <xf numFmtId="4" fontId="10" fillId="0" borderId="40" xfId="0" applyNumberFormat="1" applyFont="1" applyBorder="1" applyAlignment="1">
      <alignment horizontal="center" vertical="center" wrapText="1"/>
    </xf>
    <xf numFmtId="49" fontId="17" fillId="0" borderId="40" xfId="0" applyNumberFormat="1" applyFont="1" applyBorder="1" applyAlignment="1">
      <alignment horizontal="center" vertical="center" wrapText="1"/>
    </xf>
    <xf numFmtId="0" fontId="10" fillId="0" borderId="40" xfId="0" applyFont="1" applyBorder="1" applyAlignment="1">
      <alignment horizontal="center" vertical="center" wrapText="1"/>
    </xf>
    <xf numFmtId="0" fontId="17" fillId="0" borderId="41" xfId="0" applyFont="1" applyBorder="1" applyAlignment="1">
      <alignment horizontal="center" vertical="center" wrapText="1"/>
    </xf>
    <xf numFmtId="4" fontId="10" fillId="0" borderId="42" xfId="0" applyNumberFormat="1" applyFont="1" applyBorder="1" applyAlignment="1">
      <alignment horizontal="center" vertical="center" wrapText="1"/>
    </xf>
    <xf numFmtId="0" fontId="10" fillId="0" borderId="42" xfId="0" applyFont="1" applyBorder="1" applyAlignment="1">
      <alignment horizontal="center" vertical="center" wrapText="1"/>
    </xf>
    <xf numFmtId="4" fontId="18" fillId="8" borderId="47" xfId="0" applyNumberFormat="1" applyFont="1" applyFill="1" applyBorder="1" applyAlignment="1">
      <alignment horizontal="center" vertical="center" wrapText="1"/>
    </xf>
    <xf numFmtId="0" fontId="17" fillId="0" borderId="48" xfId="0" applyFont="1" applyBorder="1" applyAlignment="1">
      <alignment horizontal="center" vertical="center" wrapText="1"/>
    </xf>
    <xf numFmtId="0" fontId="17" fillId="0" borderId="42" xfId="0" applyFont="1" applyBorder="1" applyAlignment="1">
      <alignment horizontal="center" vertical="center" wrapText="1"/>
    </xf>
    <xf numFmtId="0" fontId="17" fillId="3" borderId="42" xfId="0" applyFont="1" applyFill="1" applyBorder="1" applyAlignment="1">
      <alignment horizontal="center" vertical="center" wrapText="1"/>
    </xf>
    <xf numFmtId="4" fontId="17" fillId="0" borderId="42" xfId="0" applyNumberFormat="1" applyFont="1" applyBorder="1" applyAlignment="1">
      <alignment horizontal="center" vertical="center" wrapText="1"/>
    </xf>
    <xf numFmtId="14" fontId="17" fillId="0" borderId="42" xfId="0" applyNumberFormat="1" applyFont="1" applyBorder="1" applyAlignment="1">
      <alignment horizontal="center" vertical="center" wrapText="1"/>
    </xf>
    <xf numFmtId="0" fontId="17" fillId="0" borderId="49" xfId="0" applyFont="1" applyBorder="1" applyAlignment="1">
      <alignment horizontal="center" vertical="center" wrapText="1"/>
    </xf>
    <xf numFmtId="0" fontId="17" fillId="4" borderId="40" xfId="0" applyFont="1" applyFill="1" applyBorder="1" applyAlignment="1">
      <alignment horizontal="center" vertical="center" wrapText="1"/>
    </xf>
    <xf numFmtId="0" fontId="17" fillId="9" borderId="40" xfId="0" applyFont="1" applyFill="1" applyBorder="1" applyAlignment="1">
      <alignment horizontal="center" vertical="center" wrapText="1"/>
    </xf>
    <xf numFmtId="4" fontId="17" fillId="4" borderId="40" xfId="0" applyNumberFormat="1" applyFont="1" applyFill="1" applyBorder="1" applyAlignment="1">
      <alignment horizontal="center" vertical="center" wrapText="1"/>
    </xf>
    <xf numFmtId="49" fontId="17" fillId="4" borderId="40" xfId="0" applyNumberFormat="1" applyFont="1" applyFill="1" applyBorder="1" applyAlignment="1">
      <alignment horizontal="center" vertical="center" wrapText="1"/>
    </xf>
    <xf numFmtId="0" fontId="17" fillId="4" borderId="41" xfId="0" applyFont="1" applyFill="1" applyBorder="1" applyAlignment="1">
      <alignment horizontal="center" vertical="center" wrapText="1"/>
    </xf>
    <xf numFmtId="0" fontId="17" fillId="4" borderId="32" xfId="0" applyFont="1" applyFill="1" applyBorder="1" applyAlignment="1">
      <alignment horizontal="center" vertical="center" wrapText="1"/>
    </xf>
    <xf numFmtId="0" fontId="17" fillId="4" borderId="34" xfId="0" applyFont="1" applyFill="1" applyBorder="1" applyAlignment="1">
      <alignment horizontal="center" vertical="center" wrapText="1"/>
    </xf>
    <xf numFmtId="4" fontId="17" fillId="4" borderId="34" xfId="0" applyNumberFormat="1" applyFont="1" applyFill="1" applyBorder="1" applyAlignment="1">
      <alignment horizontal="center" vertical="center" wrapText="1"/>
    </xf>
    <xf numFmtId="164" fontId="17" fillId="0" borderId="5" xfId="0" applyNumberFormat="1" applyFont="1" applyBorder="1" applyAlignment="1">
      <alignment horizontal="center" vertical="center" wrapText="1"/>
    </xf>
    <xf numFmtId="0" fontId="20" fillId="4" borderId="5" xfId="0" applyFont="1" applyFill="1" applyBorder="1" applyAlignment="1">
      <alignment horizontal="center" vertical="center" wrapText="1"/>
    </xf>
    <xf numFmtId="0" fontId="17" fillId="10" borderId="5" xfId="0" applyFont="1" applyFill="1" applyBorder="1" applyAlignment="1">
      <alignment horizontal="center" vertical="center" wrapText="1"/>
    </xf>
    <xf numFmtId="0" fontId="21" fillId="10" borderId="5" xfId="0" applyFont="1" applyFill="1" applyBorder="1" applyAlignment="1">
      <alignment horizontal="center" vertical="center" wrapText="1"/>
    </xf>
    <xf numFmtId="4" fontId="17" fillId="10" borderId="5" xfId="2" applyNumberFormat="1" applyFont="1" applyFill="1" applyBorder="1" applyAlignment="1">
      <alignment horizontal="center" vertical="center" wrapText="1"/>
    </xf>
    <xf numFmtId="0" fontId="21" fillId="4" borderId="5" xfId="0" applyFont="1" applyFill="1" applyBorder="1" applyAlignment="1">
      <alignment horizontal="center" vertical="center" wrapText="1"/>
    </xf>
    <xf numFmtId="4" fontId="17" fillId="4" borderId="5" xfId="2" applyNumberFormat="1" applyFont="1" applyFill="1" applyBorder="1" applyAlignment="1">
      <alignment horizontal="center" vertical="center" wrapText="1"/>
    </xf>
    <xf numFmtId="0" fontId="20" fillId="0" borderId="5" xfId="0" applyFont="1" applyBorder="1" applyAlignment="1">
      <alignment horizontal="center" vertical="center" wrapText="1"/>
    </xf>
    <xf numFmtId="164" fontId="20" fillId="0" borderId="5" xfId="0" applyNumberFormat="1" applyFont="1" applyBorder="1" applyAlignment="1">
      <alignment horizontal="center" vertical="center" wrapText="1"/>
    </xf>
    <xf numFmtId="49" fontId="20" fillId="0" borderId="5" xfId="0" applyNumberFormat="1" applyFont="1" applyBorder="1" applyAlignment="1">
      <alignment horizontal="center" vertical="center" wrapText="1"/>
    </xf>
    <xf numFmtId="0" fontId="21" fillId="11" borderId="5" xfId="0" applyFont="1" applyFill="1" applyBorder="1" applyAlignment="1">
      <alignment horizontal="center" vertical="center" wrapText="1"/>
    </xf>
    <xf numFmtId="14" fontId="17" fillId="4" borderId="5" xfId="0" applyNumberFormat="1" applyFont="1" applyFill="1" applyBorder="1" applyAlignment="1">
      <alignment horizontal="center" vertical="center" wrapText="1"/>
    </xf>
    <xf numFmtId="14" fontId="17" fillId="10" borderId="5" xfId="0" applyNumberFormat="1" applyFont="1" applyFill="1" applyBorder="1" applyAlignment="1">
      <alignment horizontal="center" vertical="center" wrapText="1"/>
    </xf>
    <xf numFmtId="0" fontId="17" fillId="11" borderId="5" xfId="0" applyFont="1" applyFill="1" applyBorder="1" applyAlignment="1">
      <alignment horizontal="center" vertical="center" wrapText="1"/>
    </xf>
    <xf numFmtId="0" fontId="21" fillId="0" borderId="5" xfId="0" applyFont="1" applyBorder="1" applyAlignment="1">
      <alignment horizontal="center" vertical="center" wrapText="1"/>
    </xf>
    <xf numFmtId="164" fontId="21" fillId="0" borderId="5" xfId="0" applyNumberFormat="1" applyFont="1" applyBorder="1" applyAlignment="1">
      <alignment horizontal="center" vertical="center" wrapText="1"/>
    </xf>
    <xf numFmtId="14" fontId="21" fillId="0" borderId="5" xfId="0" applyNumberFormat="1" applyFont="1" applyBorder="1" applyAlignment="1">
      <alignment horizontal="center" vertical="center" wrapText="1"/>
    </xf>
    <xf numFmtId="0" fontId="17" fillId="12" borderId="5" xfId="0" applyFont="1" applyFill="1" applyBorder="1" applyAlignment="1">
      <alignment horizontal="center" vertical="center" wrapText="1"/>
    </xf>
    <xf numFmtId="0" fontId="17" fillId="4" borderId="39" xfId="0" applyFont="1" applyFill="1" applyBorder="1" applyAlignment="1">
      <alignment horizontal="center" vertical="center" wrapText="1"/>
    </xf>
    <xf numFmtId="0" fontId="17" fillId="3" borderId="40" xfId="0" applyFont="1" applyFill="1" applyBorder="1" applyAlignment="1">
      <alignment horizontal="center" vertical="center" wrapText="1"/>
    </xf>
    <xf numFmtId="164" fontId="17" fillId="0" borderId="40" xfId="0" applyNumberFormat="1" applyFont="1" applyBorder="1" applyAlignment="1">
      <alignment horizontal="center" vertical="center" wrapText="1"/>
    </xf>
    <xf numFmtId="0" fontId="17" fillId="4" borderId="31" xfId="0" applyFont="1" applyFill="1" applyBorder="1" applyAlignment="1">
      <alignment horizontal="center" vertical="center" wrapText="1"/>
    </xf>
    <xf numFmtId="0" fontId="17" fillId="10" borderId="31" xfId="0" applyFont="1" applyFill="1" applyBorder="1" applyAlignment="1">
      <alignment horizontal="center" vertical="center" wrapText="1"/>
    </xf>
    <xf numFmtId="0" fontId="20" fillId="4" borderId="31" xfId="0" applyFont="1" applyFill="1" applyBorder="1" applyAlignment="1">
      <alignment horizontal="center" vertical="center" wrapText="1"/>
    </xf>
    <xf numFmtId="4" fontId="10" fillId="4" borderId="5" xfId="0" applyNumberFormat="1" applyFont="1" applyFill="1" applyBorder="1" applyAlignment="1">
      <alignment horizontal="center" vertical="center" wrapText="1"/>
    </xf>
    <xf numFmtId="0" fontId="17" fillId="0" borderId="51" xfId="0" applyFont="1" applyBorder="1" applyAlignment="1">
      <alignment horizontal="center" vertical="center" wrapText="1"/>
    </xf>
    <xf numFmtId="0" fontId="17" fillId="0" borderId="52" xfId="0" applyFont="1" applyBorder="1" applyAlignment="1">
      <alignment horizontal="center" vertical="center" wrapText="1"/>
    </xf>
    <xf numFmtId="0" fontId="10" fillId="0" borderId="52" xfId="0" applyFont="1" applyBorder="1" applyAlignment="1">
      <alignment horizontal="center" vertical="center" wrapText="1"/>
    </xf>
    <xf numFmtId="0" fontId="17" fillId="0" borderId="53" xfId="0" applyFont="1" applyBorder="1" applyAlignment="1">
      <alignment horizontal="center" vertical="center" wrapText="1"/>
    </xf>
    <xf numFmtId="0" fontId="17" fillId="9" borderId="52" xfId="0" applyFont="1" applyFill="1" applyBorder="1" applyAlignment="1">
      <alignment horizontal="center" vertical="center" wrapText="1"/>
    </xf>
    <xf numFmtId="4" fontId="17" fillId="4" borderId="52" xfId="0" applyNumberFormat="1" applyFont="1" applyFill="1" applyBorder="1" applyAlignment="1">
      <alignment horizontal="center" vertical="center" wrapText="1"/>
    </xf>
    <xf numFmtId="4" fontId="10" fillId="4" borderId="52" xfId="0" applyNumberFormat="1" applyFont="1" applyFill="1" applyBorder="1" applyAlignment="1">
      <alignment horizontal="center" vertical="center" wrapText="1"/>
    </xf>
    <xf numFmtId="49" fontId="17" fillId="4" borderId="52" xfId="0" applyNumberFormat="1" applyFont="1" applyFill="1" applyBorder="1" applyAlignment="1">
      <alignment horizontal="center" vertical="center" wrapText="1"/>
    </xf>
    <xf numFmtId="0" fontId="10" fillId="4" borderId="52" xfId="0" applyFont="1" applyFill="1" applyBorder="1" applyAlignment="1">
      <alignment horizontal="center" vertical="center" wrapText="1"/>
    </xf>
    <xf numFmtId="0" fontId="17" fillId="9" borderId="34" xfId="0" applyFont="1" applyFill="1" applyBorder="1" applyAlignment="1">
      <alignment horizontal="center" vertical="center" wrapText="1"/>
    </xf>
    <xf numFmtId="4" fontId="10" fillId="4" borderId="34" xfId="0" applyNumberFormat="1" applyFont="1" applyFill="1" applyBorder="1" applyAlignment="1">
      <alignment horizontal="center" vertical="center" wrapText="1"/>
    </xf>
    <xf numFmtId="49" fontId="17" fillId="4" borderId="34" xfId="0" applyNumberFormat="1" applyFont="1" applyFill="1" applyBorder="1" applyAlignment="1">
      <alignment horizontal="center" vertical="center" wrapText="1"/>
    </xf>
    <xf numFmtId="0" fontId="10" fillId="4" borderId="34" xfId="0" applyFont="1" applyFill="1" applyBorder="1" applyAlignment="1">
      <alignment horizontal="center" vertical="center" wrapText="1"/>
    </xf>
    <xf numFmtId="0" fontId="8" fillId="0" borderId="54" xfId="0" applyFont="1" applyBorder="1" applyAlignment="1">
      <alignment horizontal="center" vertical="center" wrapText="1"/>
    </xf>
    <xf numFmtId="0" fontId="8" fillId="0" borderId="1" xfId="0" applyFont="1" applyBorder="1" applyAlignment="1">
      <alignment horizontal="center" vertical="center" wrapText="1"/>
    </xf>
    <xf numFmtId="0" fontId="8" fillId="13" borderId="1" xfId="0" applyFont="1" applyFill="1" applyBorder="1" applyAlignment="1">
      <alignment horizontal="center" vertical="center" wrapText="1"/>
    </xf>
    <xf numFmtId="0" fontId="15" fillId="0" borderId="1" xfId="0" applyFont="1" applyBorder="1" applyAlignment="1">
      <alignment horizontal="left" vertical="center" wrapText="1"/>
    </xf>
    <xf numFmtId="0" fontId="8" fillId="14" borderId="1" xfId="0" applyFont="1" applyFill="1" applyBorder="1" applyAlignment="1">
      <alignment horizontal="center" vertical="center" wrapText="1"/>
    </xf>
    <xf numFmtId="0" fontId="8" fillId="0" borderId="55" xfId="0" applyFont="1" applyBorder="1" applyAlignment="1">
      <alignment horizontal="center" vertical="center" wrapText="1"/>
    </xf>
    <xf numFmtId="0" fontId="8" fillId="0" borderId="56" xfId="0" applyFont="1" applyBorder="1" applyAlignment="1">
      <alignment horizontal="center" vertical="center" wrapText="1"/>
    </xf>
    <xf numFmtId="0" fontId="8" fillId="0" borderId="57" xfId="0" applyFont="1" applyBorder="1" applyAlignment="1">
      <alignment horizontal="center" vertical="center" wrapText="1"/>
    </xf>
    <xf numFmtId="0" fontId="8" fillId="13" borderId="57" xfId="0" applyFont="1" applyFill="1" applyBorder="1" applyAlignment="1">
      <alignment horizontal="center" vertical="center" wrapText="1"/>
    </xf>
    <xf numFmtId="0" fontId="8" fillId="14" borderId="57" xfId="0" applyFont="1" applyFill="1" applyBorder="1" applyAlignment="1">
      <alignment horizontal="center" vertical="center" wrapText="1"/>
    </xf>
    <xf numFmtId="0" fontId="8" fillId="0" borderId="58" xfId="0" applyFont="1" applyBorder="1" applyAlignment="1">
      <alignment horizontal="center" vertical="center" wrapText="1"/>
    </xf>
    <xf numFmtId="0" fontId="8" fillId="0" borderId="59" xfId="0" applyFont="1" applyBorder="1" applyAlignment="1">
      <alignment horizontal="center" vertical="center" wrapText="1"/>
    </xf>
    <xf numFmtId="0" fontId="8" fillId="0" borderId="60" xfId="0" applyFont="1" applyBorder="1" applyAlignment="1">
      <alignment horizontal="center" vertical="center" wrapText="1"/>
    </xf>
    <xf numFmtId="0" fontId="15" fillId="0" borderId="60" xfId="0" applyFont="1" applyBorder="1" applyAlignment="1">
      <alignment horizontal="left" vertical="center" wrapText="1"/>
    </xf>
    <xf numFmtId="0" fontId="8" fillId="13" borderId="60" xfId="0" applyFont="1" applyFill="1" applyBorder="1" applyAlignment="1">
      <alignment horizontal="center" vertical="center" wrapText="1"/>
    </xf>
    <xf numFmtId="0" fontId="8" fillId="14" borderId="61" xfId="0" applyFont="1" applyFill="1" applyBorder="1" applyAlignment="1">
      <alignment horizontal="center" vertical="center" wrapText="1"/>
    </xf>
    <xf numFmtId="0" fontId="8" fillId="15" borderId="1" xfId="0" applyFont="1" applyFill="1" applyBorder="1" applyAlignment="1">
      <alignment horizontal="center" vertical="center" wrapText="1"/>
    </xf>
    <xf numFmtId="0" fontId="8" fillId="0" borderId="62" xfId="0" applyFont="1" applyBorder="1" applyAlignment="1">
      <alignment horizontal="center" vertical="center" wrapText="1"/>
    </xf>
    <xf numFmtId="0" fontId="8" fillId="0" borderId="6" xfId="0" applyFont="1" applyBorder="1" applyAlignment="1">
      <alignment horizontal="center" vertical="center" wrapText="1"/>
    </xf>
    <xf numFmtId="0" fontId="15" fillId="0" borderId="6" xfId="0" applyFont="1" applyBorder="1" applyAlignment="1">
      <alignment horizontal="left" vertical="center" wrapText="1"/>
    </xf>
    <xf numFmtId="0" fontId="8" fillId="15" borderId="6" xfId="0" applyFont="1" applyFill="1" applyBorder="1" applyAlignment="1">
      <alignment horizontal="center" vertical="center" wrapText="1"/>
    </xf>
    <xf numFmtId="0" fontId="8" fillId="14" borderId="63" xfId="0" applyFont="1" applyFill="1" applyBorder="1" applyAlignment="1">
      <alignment horizontal="center" vertical="center" wrapText="1"/>
    </xf>
    <xf numFmtId="0" fontId="8" fillId="0" borderId="45" xfId="0" applyFont="1" applyBorder="1" applyAlignment="1">
      <alignment horizontal="center" vertical="center" wrapText="1"/>
    </xf>
    <xf numFmtId="0" fontId="8" fillId="0" borderId="12" xfId="0" applyFont="1" applyBorder="1" applyAlignment="1">
      <alignment horizontal="center" vertical="center" wrapText="1"/>
    </xf>
    <xf numFmtId="0" fontId="15" fillId="0" borderId="12" xfId="0" applyFont="1" applyBorder="1" applyAlignment="1">
      <alignment horizontal="left" vertical="center" wrapText="1"/>
    </xf>
    <xf numFmtId="0" fontId="8" fillId="13" borderId="12" xfId="0" applyFont="1" applyFill="1" applyBorder="1" applyAlignment="1">
      <alignment horizontal="center" vertical="center" wrapText="1"/>
    </xf>
    <xf numFmtId="0" fontId="8" fillId="14" borderId="12" xfId="0" applyFont="1" applyFill="1" applyBorder="1" applyAlignment="1">
      <alignment horizontal="center" vertical="center" wrapText="1"/>
    </xf>
    <xf numFmtId="0" fontId="8" fillId="0" borderId="64" xfId="0" applyFont="1" applyBorder="1" applyAlignment="1">
      <alignment horizontal="center" vertical="center" wrapText="1"/>
    </xf>
    <xf numFmtId="0" fontId="8" fillId="0" borderId="65" xfId="0" applyFont="1" applyBorder="1" applyAlignment="1">
      <alignment horizontal="center" vertical="center" wrapText="1"/>
    </xf>
    <xf numFmtId="0" fontId="8" fillId="0" borderId="66" xfId="0" applyFont="1" applyBorder="1" applyAlignment="1">
      <alignment horizontal="center" vertical="center" wrapText="1"/>
    </xf>
    <xf numFmtId="0" fontId="15" fillId="0" borderId="66" xfId="0" applyFont="1" applyBorder="1" applyAlignment="1">
      <alignment horizontal="left" vertical="center" wrapText="1"/>
    </xf>
    <xf numFmtId="0" fontId="8" fillId="13" borderId="66" xfId="0" applyFont="1" applyFill="1" applyBorder="1" applyAlignment="1">
      <alignment horizontal="center" vertical="center" wrapText="1"/>
    </xf>
    <xf numFmtId="0" fontId="8" fillId="14" borderId="66" xfId="0" applyFont="1" applyFill="1" applyBorder="1" applyAlignment="1">
      <alignment horizontal="center" vertical="center" wrapText="1"/>
    </xf>
    <xf numFmtId="0" fontId="8" fillId="0" borderId="67" xfId="0" applyFont="1" applyBorder="1" applyAlignment="1">
      <alignment horizontal="center" vertical="center" wrapText="1"/>
    </xf>
    <xf numFmtId="0" fontId="8" fillId="13" borderId="6" xfId="0" applyFont="1" applyFill="1" applyBorder="1" applyAlignment="1">
      <alignment horizontal="center" vertical="center" wrapText="1"/>
    </xf>
    <xf numFmtId="0" fontId="15" fillId="14" borderId="6" xfId="0" applyFont="1" applyFill="1" applyBorder="1" applyAlignment="1">
      <alignment horizontal="left" vertical="center" wrapText="1"/>
    </xf>
    <xf numFmtId="0" fontId="8" fillId="0" borderId="63" xfId="0" applyFont="1" applyBorder="1" applyAlignment="1">
      <alignment horizontal="center" vertical="center" wrapText="1"/>
    </xf>
    <xf numFmtId="0" fontId="8" fillId="4" borderId="54"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5" fillId="0" borderId="57" xfId="0" applyFont="1" applyBorder="1" applyAlignment="1">
      <alignment horizontal="left" vertical="center" wrapText="1"/>
    </xf>
    <xf numFmtId="0" fontId="8" fillId="0" borderId="61" xfId="0" applyFont="1" applyBorder="1" applyAlignment="1">
      <alignment horizontal="center" vertical="center" wrapText="1"/>
    </xf>
    <xf numFmtId="0" fontId="15" fillId="14" borderId="1" xfId="0" applyFont="1" applyFill="1" applyBorder="1" applyAlignment="1">
      <alignment horizontal="left" vertical="center" wrapText="1"/>
    </xf>
    <xf numFmtId="0" fontId="19" fillId="14" borderId="1" xfId="0" applyFont="1" applyFill="1" applyBorder="1" applyAlignment="1">
      <alignment horizontal="center" vertical="center" wrapText="1"/>
    </xf>
    <xf numFmtId="0" fontId="8" fillId="16" borderId="1" xfId="0" applyFont="1" applyFill="1" applyBorder="1" applyAlignment="1">
      <alignment horizontal="center" vertical="center" wrapText="1"/>
    </xf>
    <xf numFmtId="0" fontId="15" fillId="13" borderId="1" xfId="0" applyFont="1" applyFill="1" applyBorder="1" applyAlignment="1">
      <alignment horizontal="left" vertical="center" wrapText="1"/>
    </xf>
    <xf numFmtId="0" fontId="8" fillId="13" borderId="59" xfId="0" applyFont="1" applyFill="1" applyBorder="1" applyAlignment="1">
      <alignment horizontal="center" vertical="center" wrapText="1"/>
    </xf>
    <xf numFmtId="0" fontId="8" fillId="14" borderId="56" xfId="0" applyFont="1" applyFill="1" applyBorder="1" applyAlignment="1">
      <alignment horizontal="center" vertical="center" wrapText="1"/>
    </xf>
    <xf numFmtId="0" fontId="15" fillId="0" borderId="13" xfId="0" applyFont="1" applyBorder="1" applyAlignment="1">
      <alignment horizontal="left" vertical="center" wrapText="1"/>
    </xf>
    <xf numFmtId="0" fontId="8" fillId="0" borderId="13" xfId="0" applyFont="1" applyBorder="1" applyAlignment="1">
      <alignment horizontal="center" vertical="center" wrapText="1"/>
    </xf>
    <xf numFmtId="4" fontId="17" fillId="0" borderId="52" xfId="0" applyNumberFormat="1" applyFont="1" applyBorder="1" applyAlignment="1">
      <alignment horizontal="center" vertical="center" wrapText="1"/>
    </xf>
    <xf numFmtId="4" fontId="10" fillId="0" borderId="52" xfId="0" applyNumberFormat="1" applyFont="1" applyBorder="1" applyAlignment="1">
      <alignment horizontal="center" vertical="center" wrapText="1"/>
    </xf>
    <xf numFmtId="49" fontId="17" fillId="0" borderId="52" xfId="0" applyNumberFormat="1" applyFont="1" applyBorder="1" applyAlignment="1">
      <alignment horizontal="center" vertical="center" wrapText="1"/>
    </xf>
    <xf numFmtId="44" fontId="8" fillId="0" borderId="0" xfId="2" applyFont="1" applyAlignment="1">
      <alignment horizontal="center" vertical="center" wrapText="1"/>
    </xf>
    <xf numFmtId="44" fontId="8" fillId="0" borderId="0" xfId="0" applyNumberFormat="1" applyFont="1" applyAlignment="1">
      <alignment horizontal="center" vertical="center" wrapText="1"/>
    </xf>
    <xf numFmtId="0" fontId="8" fillId="14" borderId="6"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17" fillId="4" borderId="53" xfId="0" applyFont="1" applyFill="1" applyBorder="1" applyAlignment="1">
      <alignment horizontal="center" vertical="center" wrapText="1"/>
    </xf>
    <xf numFmtId="0" fontId="8" fillId="15" borderId="12" xfId="0" applyFont="1" applyFill="1" applyBorder="1" applyAlignment="1">
      <alignment horizontal="center" vertical="center" wrapText="1"/>
    </xf>
    <xf numFmtId="0" fontId="8" fillId="4" borderId="12" xfId="0" applyFont="1" applyFill="1" applyBorder="1" applyAlignment="1">
      <alignment horizontal="center" vertical="center" wrapText="1"/>
    </xf>
    <xf numFmtId="0" fontId="8" fillId="4" borderId="55" xfId="0" applyFont="1" applyFill="1" applyBorder="1" applyAlignment="1">
      <alignment horizontal="center" vertical="center" wrapText="1"/>
    </xf>
    <xf numFmtId="0" fontId="8" fillId="4" borderId="64" xfId="0" applyFont="1" applyFill="1" applyBorder="1" applyAlignment="1">
      <alignment horizontal="center" vertical="center" wrapText="1"/>
    </xf>
    <xf numFmtId="0" fontId="8" fillId="13" borderId="62" xfId="0" applyFont="1" applyFill="1" applyBorder="1" applyAlignment="1">
      <alignment horizontal="center" vertical="center" wrapText="1"/>
    </xf>
    <xf numFmtId="0" fontId="8" fillId="4" borderId="57" xfId="0" applyFont="1" applyFill="1" applyBorder="1" applyAlignment="1">
      <alignment horizontal="center" vertical="center" wrapText="1"/>
    </xf>
    <xf numFmtId="0" fontId="8" fillId="0" borderId="36" xfId="0" applyFont="1" applyBorder="1" applyAlignment="1">
      <alignment horizontal="center" vertical="center" wrapText="1"/>
    </xf>
    <xf numFmtId="0" fontId="8" fillId="0" borderId="37" xfId="0" applyFont="1" applyBorder="1" applyAlignment="1">
      <alignment horizontal="center" vertical="center" wrapText="1"/>
    </xf>
    <xf numFmtId="0" fontId="8" fillId="13" borderId="37" xfId="0" applyFont="1" applyFill="1" applyBorder="1" applyAlignment="1">
      <alignment horizontal="center" vertical="center" wrapText="1"/>
    </xf>
    <xf numFmtId="0" fontId="8" fillId="14" borderId="37" xfId="0" applyFont="1" applyFill="1" applyBorder="1" applyAlignment="1">
      <alignment horizontal="center" vertical="center" wrapText="1"/>
    </xf>
    <xf numFmtId="0" fontId="8" fillId="0" borderId="50" xfId="0" applyFont="1" applyBorder="1" applyAlignment="1">
      <alignment horizontal="center" vertical="center" wrapText="1"/>
    </xf>
    <xf numFmtId="0" fontId="8" fillId="4" borderId="56" xfId="0" applyFont="1" applyFill="1" applyBorder="1" applyAlignment="1">
      <alignment horizontal="center" vertical="center" wrapText="1"/>
    </xf>
    <xf numFmtId="0" fontId="13" fillId="0" borderId="35" xfId="0" applyFont="1" applyBorder="1" applyAlignment="1">
      <alignment horizontal="center" vertical="center" wrapText="1"/>
    </xf>
    <xf numFmtId="0" fontId="13" fillId="0" borderId="32" xfId="0" applyFont="1" applyBorder="1" applyAlignment="1">
      <alignment horizontal="center" vertical="center" wrapText="1"/>
    </xf>
    <xf numFmtId="0" fontId="8" fillId="4" borderId="45" xfId="0" applyFont="1" applyFill="1" applyBorder="1" applyAlignment="1">
      <alignment horizontal="center" vertical="center" wrapText="1"/>
    </xf>
    <xf numFmtId="0" fontId="17" fillId="4" borderId="33" xfId="0" applyFont="1" applyFill="1" applyBorder="1" applyAlignment="1">
      <alignment horizontal="center" vertical="center" wrapText="1"/>
    </xf>
    <xf numFmtId="0" fontId="17" fillId="4" borderId="69" xfId="0" applyFont="1" applyFill="1" applyBorder="1" applyAlignment="1">
      <alignment horizontal="center" vertical="center" wrapText="1"/>
    </xf>
    <xf numFmtId="0" fontId="23" fillId="4" borderId="34" xfId="0" applyFont="1" applyFill="1" applyBorder="1" applyAlignment="1">
      <alignment horizontal="center" vertical="center" wrapText="1"/>
    </xf>
    <xf numFmtId="49" fontId="20" fillId="4" borderId="34" xfId="0" applyNumberFormat="1" applyFont="1" applyFill="1" applyBorder="1" applyAlignment="1">
      <alignment horizontal="center" vertical="center" wrapText="1"/>
    </xf>
    <xf numFmtId="0" fontId="20" fillId="4" borderId="34" xfId="0" applyFont="1" applyFill="1" applyBorder="1" applyAlignment="1">
      <alignment horizontal="center" vertical="center" wrapText="1"/>
    </xf>
    <xf numFmtId="0" fontId="20" fillId="4" borderId="35"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10" borderId="51" xfId="0" applyFont="1" applyFill="1" applyBorder="1" applyAlignment="1">
      <alignment horizontal="center" vertical="center" wrapText="1"/>
    </xf>
    <xf numFmtId="0" fontId="21" fillId="11" borderId="52" xfId="0" applyFont="1" applyFill="1" applyBorder="1" applyAlignment="1">
      <alignment horizontal="center" vertical="center" wrapText="1"/>
    </xf>
    <xf numFmtId="4" fontId="17" fillId="4" borderId="52" xfId="2" applyNumberFormat="1" applyFont="1" applyFill="1" applyBorder="1" applyAlignment="1">
      <alignment horizontal="center" vertical="center" wrapText="1"/>
    </xf>
    <xf numFmtId="14" fontId="17" fillId="4" borderId="52" xfId="0" applyNumberFormat="1" applyFont="1" applyFill="1" applyBorder="1" applyAlignment="1">
      <alignment horizontal="center" vertical="center" wrapText="1"/>
    </xf>
    <xf numFmtId="0" fontId="17" fillId="4" borderId="73" xfId="0" applyFont="1" applyFill="1" applyBorder="1" applyAlignment="1">
      <alignment horizontal="center" vertical="center" wrapText="1"/>
    </xf>
    <xf numFmtId="0" fontId="21" fillId="4" borderId="74" xfId="0" applyFont="1" applyFill="1" applyBorder="1" applyAlignment="1">
      <alignment horizontal="center" vertical="center" wrapText="1"/>
    </xf>
    <xf numFmtId="0" fontId="17" fillId="4" borderId="74" xfId="0" applyFont="1" applyFill="1" applyBorder="1" applyAlignment="1">
      <alignment horizontal="center" vertical="center" wrapText="1"/>
    </xf>
    <xf numFmtId="0" fontId="8" fillId="0" borderId="76" xfId="0" applyFont="1" applyBorder="1" applyAlignment="1">
      <alignment horizontal="center" vertical="center" wrapText="1"/>
    </xf>
    <xf numFmtId="0" fontId="8" fillId="0" borderId="77" xfId="0" applyFont="1" applyBorder="1" applyAlignment="1">
      <alignment horizontal="center" vertical="center" wrapText="1"/>
    </xf>
    <xf numFmtId="0" fontId="8" fillId="13" borderId="77" xfId="0" applyFont="1" applyFill="1" applyBorder="1" applyAlignment="1">
      <alignment horizontal="center" vertical="center" wrapText="1"/>
    </xf>
    <xf numFmtId="0" fontId="15" fillId="14" borderId="77" xfId="0" applyFont="1" applyFill="1" applyBorder="1" applyAlignment="1">
      <alignment horizontal="left" vertical="center" wrapText="1"/>
    </xf>
    <xf numFmtId="0" fontId="8" fillId="0" borderId="78" xfId="0" applyFont="1" applyBorder="1" applyAlignment="1">
      <alignment horizontal="center" vertical="center" wrapText="1"/>
    </xf>
    <xf numFmtId="0" fontId="15" fillId="4" borderId="77" xfId="0" applyFont="1" applyFill="1" applyBorder="1" applyAlignment="1">
      <alignment horizontal="left" vertical="center" wrapText="1"/>
    </xf>
    <xf numFmtId="0" fontId="8" fillId="4" borderId="77" xfId="0" applyFont="1" applyFill="1" applyBorder="1" applyAlignment="1">
      <alignment horizontal="center" vertical="center" wrapText="1"/>
    </xf>
    <xf numFmtId="0" fontId="20" fillId="4" borderId="75" xfId="0" applyFont="1" applyFill="1" applyBorder="1" applyAlignment="1">
      <alignment horizontal="center" vertical="center" wrapText="1"/>
    </xf>
    <xf numFmtId="49" fontId="20" fillId="0" borderId="74" xfId="0" applyNumberFormat="1" applyFont="1" applyBorder="1" applyAlignment="1">
      <alignment horizontal="center" vertical="center" wrapText="1"/>
    </xf>
    <xf numFmtId="0" fontId="21" fillId="4" borderId="79" xfId="0" applyFont="1" applyFill="1" applyBorder="1" applyAlignment="1">
      <alignment horizontal="center" vertical="center" wrapText="1"/>
    </xf>
    <xf numFmtId="4" fontId="23" fillId="4" borderId="80" xfId="0" applyNumberFormat="1" applyFont="1" applyFill="1" applyBorder="1" applyAlignment="1">
      <alignment horizontal="center" vertical="center" wrapText="1"/>
    </xf>
    <xf numFmtId="4" fontId="20" fillId="4" borderId="74" xfId="0" applyNumberFormat="1" applyFont="1" applyFill="1" applyBorder="1" applyAlignment="1">
      <alignment horizontal="center" vertical="center" wrapText="1"/>
    </xf>
    <xf numFmtId="0" fontId="18" fillId="8" borderId="36" xfId="0" applyFont="1" applyFill="1" applyBorder="1" applyAlignment="1">
      <alignment horizontal="center" vertical="center" wrapText="1"/>
    </xf>
    <xf numFmtId="0" fontId="18" fillId="8" borderId="37" xfId="0" applyFont="1" applyFill="1" applyBorder="1" applyAlignment="1">
      <alignment horizontal="center" vertical="center" wrapText="1"/>
    </xf>
    <xf numFmtId="0" fontId="18" fillId="8" borderId="50" xfId="0" applyFont="1" applyFill="1" applyBorder="1" applyAlignment="1">
      <alignment horizontal="center" vertical="center" wrapText="1"/>
    </xf>
    <xf numFmtId="4" fontId="18" fillId="8" borderId="13" xfId="0" applyNumberFormat="1" applyFont="1" applyFill="1" applyBorder="1" applyAlignment="1">
      <alignment horizontal="center" vertical="center" wrapText="1"/>
    </xf>
    <xf numFmtId="4" fontId="18" fillId="8" borderId="43" xfId="0" applyNumberFormat="1" applyFont="1" applyFill="1" applyBorder="1" applyAlignment="1">
      <alignment horizontal="center" vertical="center" wrapText="1"/>
    </xf>
    <xf numFmtId="0" fontId="18" fillId="8" borderId="8" xfId="0" applyFont="1" applyFill="1" applyBorder="1" applyAlignment="1">
      <alignment horizontal="center" vertical="center" wrapText="1"/>
    </xf>
    <xf numFmtId="0" fontId="18" fillId="8" borderId="9" xfId="0" applyFont="1" applyFill="1" applyBorder="1" applyAlignment="1">
      <alignment horizontal="center" vertical="center" wrapText="1"/>
    </xf>
    <xf numFmtId="0" fontId="18" fillId="8" borderId="10" xfId="0" applyFont="1" applyFill="1" applyBorder="1" applyAlignment="1">
      <alignment horizontal="center" vertical="center" wrapText="1"/>
    </xf>
    <xf numFmtId="0" fontId="19" fillId="8" borderId="9" xfId="0" applyFont="1" applyFill="1" applyBorder="1" applyAlignment="1">
      <alignment horizontal="center" vertical="center" wrapText="1"/>
    </xf>
    <xf numFmtId="0" fontId="19" fillId="8" borderId="10" xfId="0" applyFont="1" applyFill="1" applyBorder="1" applyAlignment="1">
      <alignment horizontal="center" vertical="center" wrapText="1"/>
    </xf>
    <xf numFmtId="0" fontId="9" fillId="5" borderId="0" xfId="0" applyFont="1" applyFill="1" applyAlignment="1">
      <alignment horizontal="center" vertical="center" wrapText="1"/>
    </xf>
    <xf numFmtId="0" fontId="12" fillId="7" borderId="25" xfId="0" applyFont="1" applyFill="1" applyBorder="1" applyAlignment="1">
      <alignment horizontal="center" vertical="center" wrapText="1"/>
    </xf>
    <xf numFmtId="0" fontId="12" fillId="7" borderId="26" xfId="0" applyFont="1" applyFill="1" applyBorder="1" applyAlignment="1">
      <alignment horizontal="center" vertical="center" wrapText="1"/>
    </xf>
    <xf numFmtId="0" fontId="12" fillId="7" borderId="27" xfId="0" applyFont="1" applyFill="1" applyBorder="1" applyAlignment="1">
      <alignment horizontal="center" vertical="center" wrapText="1"/>
    </xf>
    <xf numFmtId="0" fontId="6" fillId="4" borderId="0" xfId="1" applyFont="1" applyFill="1" applyAlignment="1">
      <alignment horizontal="center" vertical="center" wrapText="1"/>
    </xf>
    <xf numFmtId="0" fontId="12" fillId="7" borderId="28" xfId="0" applyFont="1" applyFill="1" applyBorder="1" applyAlignment="1">
      <alignment horizontal="center" vertical="center" wrapText="1"/>
    </xf>
    <xf numFmtId="0" fontId="12" fillId="7" borderId="30" xfId="0" applyFont="1" applyFill="1" applyBorder="1" applyAlignment="1">
      <alignment horizontal="center" vertical="center" wrapText="1"/>
    </xf>
    <xf numFmtId="0" fontId="12" fillId="7" borderId="24" xfId="0" applyFont="1" applyFill="1" applyBorder="1" applyAlignment="1">
      <alignment horizontal="center" vertical="center" wrapText="1"/>
    </xf>
    <xf numFmtId="0" fontId="12" fillId="7" borderId="7" xfId="0" applyFont="1" applyFill="1" applyBorder="1" applyAlignment="1">
      <alignment horizontal="center" vertical="center" wrapText="1"/>
    </xf>
    <xf numFmtId="0" fontId="6" fillId="4" borderId="2" xfId="1" applyFont="1" applyFill="1" applyBorder="1" applyAlignment="1">
      <alignment horizontal="center" vertical="center" wrapText="1"/>
    </xf>
    <xf numFmtId="0" fontId="6" fillId="4" borderId="4" xfId="1" applyFont="1" applyFill="1" applyBorder="1" applyAlignment="1">
      <alignment horizontal="center" vertical="center" wrapText="1"/>
    </xf>
    <xf numFmtId="0" fontId="6" fillId="4" borderId="3" xfId="1" applyFont="1" applyFill="1" applyBorder="1" applyAlignment="1">
      <alignment horizontal="center" vertical="center" wrapText="1"/>
    </xf>
    <xf numFmtId="0" fontId="12" fillId="7" borderId="23" xfId="0" applyFont="1" applyFill="1" applyBorder="1" applyAlignment="1">
      <alignment horizontal="center" vertical="center" wrapText="1"/>
    </xf>
    <xf numFmtId="0" fontId="12" fillId="7" borderId="29" xfId="0" applyFont="1" applyFill="1" applyBorder="1" applyAlignment="1">
      <alignment horizontal="center" vertical="center" wrapText="1"/>
    </xf>
    <xf numFmtId="0" fontId="18" fillId="8" borderId="45" xfId="0" applyFont="1" applyFill="1" applyBorder="1" applyAlignment="1">
      <alignment horizontal="center" vertical="center" wrapText="1"/>
    </xf>
    <xf numFmtId="0" fontId="18" fillId="8" borderId="12" xfId="0" applyFont="1" applyFill="1" applyBorder="1" applyAlignment="1">
      <alignment horizontal="center" vertical="center" wrapText="1"/>
    </xf>
    <xf numFmtId="0" fontId="18" fillId="8" borderId="46" xfId="0" applyFont="1" applyFill="1" applyBorder="1" applyAlignment="1">
      <alignment horizontal="center" vertical="center" wrapText="1"/>
    </xf>
    <xf numFmtId="4" fontId="18" fillId="8" borderId="0" xfId="0" applyNumberFormat="1" applyFont="1" applyFill="1" applyAlignment="1">
      <alignment horizontal="center" vertical="center" wrapText="1"/>
    </xf>
    <xf numFmtId="4" fontId="18" fillId="8" borderId="44" xfId="0" applyNumberFormat="1" applyFont="1" applyFill="1" applyBorder="1" applyAlignment="1">
      <alignment horizontal="center" vertical="center" wrapText="1"/>
    </xf>
    <xf numFmtId="0" fontId="12" fillId="6" borderId="24" xfId="0" applyFont="1" applyFill="1" applyBorder="1" applyAlignment="1">
      <alignment horizontal="center" vertical="center" wrapText="1"/>
    </xf>
    <xf numFmtId="0" fontId="12" fillId="6" borderId="7" xfId="0" applyFont="1" applyFill="1" applyBorder="1" applyAlignment="1">
      <alignment horizontal="center" vertical="center" wrapText="1"/>
    </xf>
    <xf numFmtId="0" fontId="18" fillId="8" borderId="19" xfId="0" applyFont="1" applyFill="1" applyBorder="1" applyAlignment="1">
      <alignment horizontal="center" vertical="center" wrapText="1"/>
    </xf>
    <xf numFmtId="0" fontId="18" fillId="8" borderId="20" xfId="0" applyFont="1" applyFill="1" applyBorder="1" applyAlignment="1">
      <alignment horizontal="center" vertical="center" wrapText="1"/>
    </xf>
    <xf numFmtId="0" fontId="18" fillId="8" borderId="21" xfId="0" applyFont="1" applyFill="1" applyBorder="1" applyAlignment="1">
      <alignment horizontal="center" vertical="center" wrapText="1"/>
    </xf>
    <xf numFmtId="4" fontId="19" fillId="8" borderId="19" xfId="0" applyNumberFormat="1" applyFont="1" applyFill="1" applyBorder="1" applyAlignment="1">
      <alignment horizontal="center" vertical="center" wrapText="1"/>
    </xf>
    <xf numFmtId="4" fontId="19" fillId="8" borderId="20" xfId="0" applyNumberFormat="1" applyFont="1" applyFill="1" applyBorder="1" applyAlignment="1">
      <alignment horizontal="center" vertical="center" wrapText="1"/>
    </xf>
    <xf numFmtId="4" fontId="19" fillId="8" borderId="21" xfId="0" applyNumberFormat="1" applyFont="1" applyFill="1" applyBorder="1" applyAlignment="1">
      <alignment horizontal="center" vertical="center" wrapText="1"/>
    </xf>
    <xf numFmtId="4" fontId="19" fillId="8" borderId="8" xfId="0" applyNumberFormat="1" applyFont="1" applyFill="1" applyBorder="1" applyAlignment="1">
      <alignment horizontal="center" vertical="center" wrapText="1"/>
    </xf>
    <xf numFmtId="4" fontId="19" fillId="8" borderId="9" xfId="0" applyNumberFormat="1" applyFont="1" applyFill="1" applyBorder="1" applyAlignment="1">
      <alignment horizontal="center" vertical="center" wrapText="1"/>
    </xf>
    <xf numFmtId="4" fontId="19" fillId="8" borderId="10" xfId="0" applyNumberFormat="1" applyFont="1" applyFill="1" applyBorder="1" applyAlignment="1">
      <alignment horizontal="center" vertical="center" wrapText="1"/>
    </xf>
    <xf numFmtId="0" fontId="18" fillId="8" borderId="14" xfId="0" applyFont="1" applyFill="1" applyBorder="1" applyAlignment="1">
      <alignment horizontal="center" vertical="center" wrapText="1"/>
    </xf>
    <xf numFmtId="0" fontId="18" fillId="8" borderId="15" xfId="0" applyFont="1" applyFill="1" applyBorder="1" applyAlignment="1">
      <alignment horizontal="center" vertical="center" wrapText="1"/>
    </xf>
    <xf numFmtId="0" fontId="18" fillId="8" borderId="16" xfId="0" applyFont="1" applyFill="1" applyBorder="1" applyAlignment="1">
      <alignment horizontal="center" vertical="center" wrapText="1"/>
    </xf>
    <xf numFmtId="4" fontId="19" fillId="8" borderId="17" xfId="0" applyNumberFormat="1" applyFont="1" applyFill="1" applyBorder="1" applyAlignment="1">
      <alignment horizontal="center" vertical="center" wrapText="1"/>
    </xf>
    <xf numFmtId="4" fontId="19" fillId="8" borderId="15" xfId="0" applyNumberFormat="1" applyFont="1" applyFill="1" applyBorder="1" applyAlignment="1">
      <alignment horizontal="center" vertical="center" wrapText="1"/>
    </xf>
    <xf numFmtId="4" fontId="19" fillId="8" borderId="18" xfId="0" applyNumberFormat="1" applyFont="1" applyFill="1" applyBorder="1" applyAlignment="1">
      <alignment horizontal="center" vertical="center" wrapText="1"/>
    </xf>
    <xf numFmtId="17" fontId="12" fillId="7" borderId="23" xfId="0" applyNumberFormat="1" applyFont="1" applyFill="1" applyBorder="1" applyAlignment="1">
      <alignment horizontal="center" vertical="center" wrapText="1"/>
    </xf>
    <xf numFmtId="17" fontId="12" fillId="7" borderId="70" xfId="0" applyNumberFormat="1" applyFont="1" applyFill="1" applyBorder="1" applyAlignment="1">
      <alignment horizontal="center" vertical="center" wrapText="1"/>
    </xf>
    <xf numFmtId="17" fontId="12" fillId="7" borderId="24" xfId="0" applyNumberFormat="1" applyFont="1" applyFill="1" applyBorder="1" applyAlignment="1">
      <alignment horizontal="center" vertical="center" wrapText="1"/>
    </xf>
    <xf numFmtId="17" fontId="12" fillId="7" borderId="71" xfId="0" applyNumberFormat="1" applyFont="1" applyFill="1" applyBorder="1" applyAlignment="1">
      <alignment horizontal="center" vertical="center" wrapText="1"/>
    </xf>
    <xf numFmtId="0" fontId="12" fillId="7" borderId="71" xfId="0" applyFont="1" applyFill="1" applyBorder="1" applyAlignment="1">
      <alignment horizontal="center" vertical="center" wrapText="1"/>
    </xf>
    <xf numFmtId="17" fontId="12" fillId="7" borderId="28" xfId="0" applyNumberFormat="1" applyFont="1" applyFill="1" applyBorder="1" applyAlignment="1">
      <alignment horizontal="center" vertical="center" wrapText="1"/>
    </xf>
    <xf numFmtId="0" fontId="12" fillId="7" borderId="72" xfId="0" applyFont="1" applyFill="1" applyBorder="1" applyAlignment="1">
      <alignment horizontal="center" vertical="center" wrapText="1"/>
    </xf>
    <xf numFmtId="0" fontId="21" fillId="0" borderId="57" xfId="0" applyFont="1" applyBorder="1" applyAlignment="1">
      <alignment horizontal="left"/>
    </xf>
    <xf numFmtId="0" fontId="21" fillId="0" borderId="58" xfId="0" applyFont="1" applyBorder="1" applyAlignment="1">
      <alignment horizontal="left"/>
    </xf>
    <xf numFmtId="0" fontId="8" fillId="8" borderId="8" xfId="0" applyFont="1" applyFill="1" applyBorder="1" applyAlignment="1">
      <alignment horizontal="center" vertical="center" wrapText="1"/>
    </xf>
    <xf numFmtId="0" fontId="8" fillId="8" borderId="9" xfId="0" applyFont="1" applyFill="1" applyBorder="1" applyAlignment="1">
      <alignment horizontal="center" vertical="center" wrapText="1"/>
    </xf>
    <xf numFmtId="0" fontId="8" fillId="8" borderId="10" xfId="0" applyFont="1" applyFill="1" applyBorder="1" applyAlignment="1">
      <alignment horizontal="center" vertical="center" wrapText="1"/>
    </xf>
    <xf numFmtId="0" fontId="8" fillId="8" borderId="36" xfId="0" applyFont="1" applyFill="1" applyBorder="1" applyAlignment="1">
      <alignment horizontal="center" vertical="center" wrapText="1"/>
    </xf>
    <xf numFmtId="0" fontId="8" fillId="8" borderId="37" xfId="0" applyFont="1" applyFill="1" applyBorder="1" applyAlignment="1">
      <alignment horizontal="center" vertical="center" wrapText="1"/>
    </xf>
    <xf numFmtId="0" fontId="8" fillId="8" borderId="50" xfId="0" applyFont="1" applyFill="1" applyBorder="1" applyAlignment="1">
      <alignment horizontal="center" vertical="center" wrapText="1"/>
    </xf>
    <xf numFmtId="0" fontId="8" fillId="8" borderId="68" xfId="0" applyFont="1" applyFill="1" applyBorder="1" applyAlignment="1">
      <alignment horizontal="center" vertical="center" wrapText="1"/>
    </xf>
    <xf numFmtId="0" fontId="8" fillId="8" borderId="13" xfId="0" applyFont="1" applyFill="1" applyBorder="1" applyAlignment="1">
      <alignment horizontal="center" vertical="center" wrapText="1"/>
    </xf>
    <xf numFmtId="0" fontId="8" fillId="8" borderId="43" xfId="0" applyFont="1" applyFill="1" applyBorder="1" applyAlignment="1">
      <alignment horizontal="center" vertical="center" wrapText="1"/>
    </xf>
    <xf numFmtId="0" fontId="21" fillId="0" borderId="60" xfId="0" applyFont="1" applyBorder="1" applyAlignment="1">
      <alignment horizontal="left"/>
    </xf>
    <xf numFmtId="0" fontId="21" fillId="0" borderId="61" xfId="0" applyFont="1" applyBorder="1" applyAlignment="1">
      <alignment horizontal="left"/>
    </xf>
  </cellXfs>
  <cellStyles count="5">
    <cellStyle name="Moeda" xfId="2" builtinId="4"/>
    <cellStyle name="Moeda 2" xfId="4" xr:uid="{F2A1A151-72D4-4792-8AD4-F7E522321275}"/>
    <cellStyle name="Normal" xfId="0" builtinId="0"/>
    <cellStyle name="Normal 2" xfId="1" xr:uid="{00000000-0005-0000-0000-000002000000}"/>
    <cellStyle name="Normal 2 2" xfId="3" xr:uid="{30C3B235-11F5-4721-A86D-B6925945055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felipe.ferreira\Downloads\PLOA-2023%20-%20280101-SEGER%20-%20Proje&#231;&#227;o%20das%20Despesas%20-%20GEAG.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SC. DESPESA E VALOR - 2070"/>
      <sheetName val="DESC. DESPESA E VALOR - 2077"/>
      <sheetName val="DESC. DESPESA E VALOR - 3254"/>
      <sheetName val="DESC. DESPESA E VALOR - 4251"/>
      <sheetName val="LISTAS"/>
    </sheetNames>
    <sheetDataSet>
      <sheetData sheetId="0" refreshError="1"/>
      <sheetData sheetId="1" refreshError="1"/>
      <sheetData sheetId="2" refreshError="1"/>
      <sheetData sheetId="3" refreshError="1"/>
      <sheetData sheetId="4">
        <row r="15">
          <cell r="A15" t="str">
            <v>280101-SEGER</v>
          </cell>
          <cell r="B15" t="str">
            <v>800101-ENCARGOS GERAIS A CARGO DA SEGER</v>
          </cell>
        </row>
        <row r="16">
          <cell r="A16" t="str">
            <v>GABINETE DO SECRETÁRIO-GABSEC</v>
          </cell>
          <cell r="B16" t="str">
            <v>SUBSECRETARIA DE ESTADO DE ADMINISTRAÇÃO GERAL-SUBAD</v>
          </cell>
        </row>
        <row r="17">
          <cell r="A17" t="str">
            <v>SUBSECRETARIA DE ESTADO DE ADMINISTRAÇÃO GERAL-SUBAD</v>
          </cell>
          <cell r="B17" t="str">
            <v>SUBSECRETARIA DE ESTADO DE GESTÃO E DESENVOLVIMENTO DE PESSOAS-SUBGED</v>
          </cell>
        </row>
        <row r="18">
          <cell r="A18" t="str">
            <v>SUBSECRETARIA DE ESTADO DE ADMINISTRAÇÃO DE PESSOAL-SUBAP</v>
          </cell>
        </row>
        <row r="19">
          <cell r="A19" t="str">
            <v>SUBSECRETARIA DE ESTADO DE GESTÃO E DESENVOLVIMENTO DE PESSOAS-SUBGED</v>
          </cell>
        </row>
        <row r="20">
          <cell r="A20" t="str">
            <v>SUBSECRETARIA DE ESTADO DE INOVAÇÃO NA GESTÃO-SUBGES</v>
          </cell>
        </row>
        <row r="23">
          <cell r="A23" t="str">
            <v>0101000000 - RECURSOS ORDINÁRIOS NÃO DESTINADOS À CONTRAPARTIDA</v>
          </cell>
        </row>
        <row r="24">
          <cell r="A24" t="str">
            <v>0101000007 - RESSARCIMENTO DE DESPESAS COM PROCESSAMENTO DE CONSIGNAÇÃO</v>
          </cell>
        </row>
        <row r="27">
          <cell r="A27" t="str">
            <v>0101000000 - RECURSOS ORDINÁRIOS NÃO DESTINADOS À CONTRAPARTIDA</v>
          </cell>
        </row>
        <row r="28">
          <cell r="A28" t="str">
            <v>0115000000 - ALIENAÇÃO DE BENS</v>
          </cell>
        </row>
        <row r="31">
          <cell r="A31" t="str">
            <v>0101000000 - RECURSOS ORDINÁRIOS NÃO DESTINADOS À CONTRAPARTIDA</v>
          </cell>
        </row>
        <row r="34">
          <cell r="A34" t="str">
            <v>2070 - ADMINISTRAÇÃO DA UNIDADE</v>
          </cell>
          <cell r="B34" t="str">
            <v>0108 - COMPLEMENTAÇÃO DE APOSENTADORIAS E PENSÕES</v>
          </cell>
        </row>
        <row r="35">
          <cell r="A35" t="str">
            <v>2077 - CAPACITAÇÃO E TREINAMENTO DE RECURSOS HUMANOS</v>
          </cell>
          <cell r="B35" t="str">
            <v xml:space="preserve">0110 - CONTRIBUIÇÃO PREVIDENCIÁRIA COMPLEMENTAR </v>
          </cell>
        </row>
        <row r="36">
          <cell r="A36" t="str">
            <v>2090 - DIVULGAÇÃO INSTITUCIONAL</v>
          </cell>
          <cell r="B36" t="str">
            <v>0961 - PAGAMENTO DE PENSÃO ESPECIAL</v>
          </cell>
        </row>
        <row r="37">
          <cell r="A37" t="str">
            <v>3251 - LIQUIDAÇÃO DE EMPRESAS PÚBLICAS E SOCIEDADES DE ECONOMIA MISTA</v>
          </cell>
        </row>
        <row r="39">
          <cell r="B39" t="str">
            <v>0114 - RESERVA PARA O PAGAMENTO DE PESSOAL DECORRENTE DE PROVIMENTOS POR MEIO DE CONCURSOS PÚBLICOS</v>
          </cell>
        </row>
        <row r="40">
          <cell r="A40" t="str">
            <v>2077 - CAPACITAÇÃO E TREINAMENTO DE RECURSOS HUMANOS</v>
          </cell>
          <cell r="B40" t="str">
            <v>0115 - RESERVA PARA A REESTRUTURAÇÃO DE CARGOS E CARREIRAS E REVISÃO DA REMUNERAÇÃO</v>
          </cell>
        </row>
        <row r="41">
          <cell r="A41" t="str">
            <v>3252 - MODERNIZAÇÃO DA GESTÃO PÚBLICA</v>
          </cell>
        </row>
        <row r="42">
          <cell r="A42" t="str">
            <v>4250 - GESTÃO E DESENVOLVIMENTO DE RECURSOS HUMANOS</v>
          </cell>
        </row>
        <row r="45">
          <cell r="A45" t="str">
            <v>2070 - ADMINISTRAÇÃO DA UNIDADE</v>
          </cell>
        </row>
        <row r="46">
          <cell r="A46" t="str">
            <v>2077 - CAPACITAÇÃO E TREINAMENTO DE RECURSOS HUMANOS</v>
          </cell>
        </row>
        <row r="47">
          <cell r="A47" t="str">
            <v>2095 - REMUNERAÇÃO DE PESSOAL ATIVO E ENCARGOS SOCIAIS</v>
          </cell>
        </row>
        <row r="48">
          <cell r="A48" t="str">
            <v>4250 - GESTÃO E DESENVOLVIMENTO DE RECURSOS HUMANOS</v>
          </cell>
        </row>
        <row r="51">
          <cell r="A51" t="str">
            <v>2070 - ADMINISTRAÇÃO DA UNIDADE</v>
          </cell>
        </row>
        <row r="52">
          <cell r="A52" t="str">
            <v>2077 - CAPACITAÇÃO E TREINAMENTO DE RECURSOS HUMANOS</v>
          </cell>
        </row>
        <row r="53">
          <cell r="A53" t="str">
            <v>2095 - REMUNERAÇÃO DE PESSOAL ATIVO E ENCARGOS SOCIAIS</v>
          </cell>
        </row>
        <row r="54">
          <cell r="A54" t="str">
            <v>3254 - AQUISIÇÃO, CONSTRUÇÃO, AMPLIAÇÃO E REFORMA DE IMÓVEIS PÚBLICOS</v>
          </cell>
        </row>
        <row r="55">
          <cell r="A55" t="str">
            <v>4251 - GESTÃO ADMINISTRATIVA E CONTROLE DO GASTO</v>
          </cell>
        </row>
        <row r="58">
          <cell r="A58" t="str">
            <v>1097 - REALIZAÇÃO DE CONCURSO PÚBLICO</v>
          </cell>
        </row>
        <row r="59">
          <cell r="A59" t="str">
            <v>2077 - CAPACITAÇÃO E TREINAMENTO DE RECURSOS HUMANOS</v>
          </cell>
        </row>
        <row r="60">
          <cell r="A60" t="str">
            <v>4250 - GESTÃO E DESENVOLVIMENTO DE RECURSOS HUMANOS</v>
          </cell>
        </row>
        <row r="63">
          <cell r="A63" t="str">
            <v>ASSESSORIA DE COMUNICAÇÃO-ASSCOM</v>
          </cell>
        </row>
        <row r="64">
          <cell r="A64" t="str">
            <v>LIQUIDANTE-COMPANHIA HABITACIONAL DO ESPÍRITO SANTO-COHAB</v>
          </cell>
        </row>
        <row r="65">
          <cell r="B65" t="str">
            <v>GERÊNCIA DE APOIO À GESTÃO-GEAG</v>
          </cell>
        </row>
        <row r="66">
          <cell r="A66" t="str">
            <v>GERÊNCIA DE APOIO À GESTÃO-GEAG</v>
          </cell>
        </row>
        <row r="67">
          <cell r="A67" t="str">
            <v>GERÊNCIA DE CONTROLE INTERNO E ANÁLISE DE CUSTO-GECON</v>
          </cell>
        </row>
        <row r="68">
          <cell r="A68" t="str">
            <v>GERÊNCIA DE GESTÃO DE CONTRATOS E CONVÊNIOS-GECOV</v>
          </cell>
        </row>
        <row r="69">
          <cell r="A69" t="str">
            <v>GERÊNCIA DE LICITAÇÕES-GELIC</v>
          </cell>
        </row>
        <row r="70">
          <cell r="A70" t="str">
            <v>GERÊNCIA DE PATRIMÔNIO ESTADUAL-GEPAE</v>
          </cell>
        </row>
        <row r="71">
          <cell r="A71" t="str">
            <v>GERÊNCIA DE RECURSOS LOGÍSTICOS-GELOG</v>
          </cell>
        </row>
        <row r="72">
          <cell r="A72" t="str">
            <v>GERÊNCIA DO SISTEMA INEGRADO-GESIS</v>
          </cell>
        </row>
        <row r="74">
          <cell r="A74" t="str">
            <v>GERÊNCIA DE ATENDIMENTO INTEGRADO AO CIDADÃO-GAICI</v>
          </cell>
        </row>
        <row r="75">
          <cell r="A75" t="str">
            <v>GERÊNCIA DE INOVAÇÃO NA GESTÃO E CULTURA EMPREENDEDORA-GIGCE</v>
          </cell>
        </row>
        <row r="77">
          <cell r="A77" t="str">
            <v>GERÊNCIA DE PAGAMENTO DE PESSOAL-GEPAR</v>
          </cell>
        </row>
        <row r="78">
          <cell r="A78" t="str">
            <v>GERÊNCIA DE RECURSOS HUMANOS-GERER</v>
          </cell>
        </row>
        <row r="79">
          <cell r="A79" t="str">
            <v>GERÊNCIA DO SISTEMA INTEGRADO DE ADMINISTRAÇÃO DE RECURSOS HUMANOS-SIARHES</v>
          </cell>
        </row>
        <row r="80">
          <cell r="A80" t="str">
            <v>NÚCLEO DE ESTATÍSTICA DE RECURSOS HUMANOS-NUERH</v>
          </cell>
        </row>
        <row r="81">
          <cell r="A81" t="str">
            <v>NÚCLEO DE REGULARIDADE FISCAL-NUREF</v>
          </cell>
        </row>
        <row r="82">
          <cell r="B82" t="str">
            <v>GERÊNCIA DE CARREIRAS E DESENVOLVIMENTO DO SERVIDOR-GECADS</v>
          </cell>
        </row>
        <row r="83">
          <cell r="A83" t="str">
            <v>GERÊNCIA DE CARREIRAS E DESENVOLVIMENTO DO SERVIDOR-GECADS</v>
          </cell>
          <cell r="B83" t="str">
            <v>NÚCLEO DE RECURSOS HUMANOS E SAÚDE OCUPACIONAL-NURESO</v>
          </cell>
        </row>
        <row r="84">
          <cell r="A84" t="str">
            <v>NÚCLEO DE RECURSOS HUMANOS E SAÚDE OCUPACIONAL-NURESO</v>
          </cell>
        </row>
      </sheetData>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891AD"/>
      </a:accent1>
      <a:accent2>
        <a:srgbClr val="004561"/>
      </a:accent2>
      <a:accent3>
        <a:srgbClr val="FF6F31"/>
      </a:accent3>
      <a:accent4>
        <a:srgbClr val="1C7685"/>
      </a:accent4>
      <a:accent5>
        <a:srgbClr val="0F45A8"/>
      </a:accent5>
      <a:accent6>
        <a:srgbClr val="4CDC8B"/>
      </a:accent6>
      <a:hlink>
        <a:srgbClr val="0097A7"/>
      </a:hlink>
      <a:folHlink>
        <a:srgbClr val="0097A7"/>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Planilha4">
    <outlinePr summaryBelow="0" summaryRight="0"/>
    <pageSetUpPr fitToPage="1"/>
  </sheetPr>
  <dimension ref="B2:AD86"/>
  <sheetViews>
    <sheetView showGridLines="0" tabSelected="1" topLeftCell="I71" zoomScale="80" zoomScaleNormal="80" zoomScaleSheetLayoutView="55" workbookViewId="0">
      <selection activeCell="I74" sqref="I74"/>
    </sheetView>
  </sheetViews>
  <sheetFormatPr defaultColWidth="12.5703125" defaultRowHeight="15.75" customHeight="1" x14ac:dyDescent="0.2"/>
  <cols>
    <col min="1" max="1" width="2.140625" style="2" customWidth="1"/>
    <col min="2" max="2" width="15" style="2" customWidth="1"/>
    <col min="3" max="3" width="32.5703125" style="2" customWidth="1"/>
    <col min="4" max="4" width="14.85546875" style="2" customWidth="1"/>
    <col min="5" max="5" width="13" style="2" customWidth="1"/>
    <col min="6" max="6" width="21.42578125" style="2" customWidth="1"/>
    <col min="7" max="7" width="14.140625" style="2" customWidth="1"/>
    <col min="8" max="8" width="10.85546875" style="2" customWidth="1"/>
    <col min="9" max="9" width="19.140625" style="2" customWidth="1"/>
    <col min="10" max="10" width="14.5703125" style="2" customWidth="1"/>
    <col min="11" max="11" width="18.28515625" style="2" customWidth="1"/>
    <col min="12" max="12" width="15.5703125" style="2" customWidth="1"/>
    <col min="13" max="14" width="29.42578125" style="2" customWidth="1"/>
    <col min="15" max="16" width="12.5703125" style="2"/>
    <col min="17" max="17" width="29.140625" style="2" customWidth="1"/>
    <col min="18" max="18" width="18.7109375" style="2" customWidth="1"/>
    <col min="19" max="19" width="19.7109375" style="3" customWidth="1"/>
    <col min="20" max="20" width="21" style="2" customWidth="1"/>
    <col min="21" max="21" width="18.7109375" style="2" customWidth="1"/>
    <col min="22" max="22" width="17.5703125" style="2" customWidth="1"/>
    <col min="23" max="23" width="21" style="2" customWidth="1"/>
    <col min="24" max="24" width="16.7109375" style="2" customWidth="1"/>
    <col min="25" max="16384" width="12.5703125" style="2"/>
  </cols>
  <sheetData>
    <row r="2" spans="2:30" ht="21" customHeight="1" x14ac:dyDescent="0.2">
      <c r="B2" s="207" t="s">
        <v>18</v>
      </c>
      <c r="C2" s="207"/>
      <c r="D2" s="207"/>
      <c r="E2" s="207"/>
      <c r="F2" s="207"/>
      <c r="G2" s="207"/>
      <c r="H2" s="207"/>
      <c r="I2" s="207"/>
      <c r="J2" s="207"/>
      <c r="K2" s="207"/>
      <c r="L2" s="207"/>
      <c r="M2" s="207"/>
      <c r="N2" s="207"/>
      <c r="O2" s="207" t="s">
        <v>29</v>
      </c>
      <c r="P2" s="207"/>
      <c r="Q2" s="207"/>
      <c r="R2" s="207"/>
      <c r="S2" s="207"/>
      <c r="T2" s="207"/>
      <c r="U2" s="207"/>
      <c r="V2" s="207"/>
      <c r="W2" s="207"/>
      <c r="X2" s="207"/>
      <c r="Y2" s="207"/>
      <c r="Z2" s="207"/>
      <c r="AA2" s="207"/>
    </row>
    <row r="3" spans="2:30" ht="12.75" x14ac:dyDescent="0.2">
      <c r="S3" s="2"/>
    </row>
    <row r="4" spans="2:30" ht="38.25" customHeight="1" x14ac:dyDescent="0.2">
      <c r="B4" s="211" t="s">
        <v>7</v>
      </c>
      <c r="C4" s="211"/>
      <c r="D4" s="1"/>
      <c r="E4" s="216" t="s">
        <v>287</v>
      </c>
      <c r="F4" s="217"/>
      <c r="G4" s="217"/>
      <c r="H4" s="218"/>
      <c r="I4" s="1"/>
      <c r="J4" s="1"/>
      <c r="K4" s="1"/>
      <c r="L4" s="1"/>
      <c r="Q4" s="7"/>
      <c r="R4" s="8" t="s">
        <v>19</v>
      </c>
      <c r="S4" s="8" t="s">
        <v>20</v>
      </c>
      <c r="T4" s="8" t="s">
        <v>21</v>
      </c>
      <c r="U4" s="8" t="s">
        <v>22</v>
      </c>
      <c r="V4" s="8" t="s">
        <v>23</v>
      </c>
      <c r="W4" s="8" t="s">
        <v>24</v>
      </c>
      <c r="X4" s="8" t="s">
        <v>25</v>
      </c>
    </row>
    <row r="5" spans="2:30" ht="30" customHeight="1" x14ac:dyDescent="0.2">
      <c r="B5" s="211" t="s">
        <v>8</v>
      </c>
      <c r="C5" s="211"/>
      <c r="D5" s="1"/>
      <c r="E5" s="216" t="s">
        <v>288</v>
      </c>
      <c r="F5" s="217"/>
      <c r="G5" s="217"/>
      <c r="H5" s="218"/>
      <c r="I5" s="1"/>
      <c r="J5" s="1"/>
      <c r="K5" s="1"/>
      <c r="L5" s="1"/>
      <c r="Q5" s="9" t="s">
        <v>37</v>
      </c>
      <c r="R5" s="7">
        <f t="shared" ref="R5:X6" si="0">SUMIFS($F:$F,$I:$I,$Q5,$L:$L,R$4)</f>
        <v>3319540.8285600003</v>
      </c>
      <c r="S5" s="7">
        <f t="shared" si="0"/>
        <v>0</v>
      </c>
      <c r="T5" s="7">
        <f t="shared" si="0"/>
        <v>0</v>
      </c>
      <c r="U5" s="7">
        <f t="shared" si="0"/>
        <v>0</v>
      </c>
      <c r="V5" s="7">
        <f t="shared" si="0"/>
        <v>0</v>
      </c>
      <c r="W5" s="7">
        <f t="shared" si="0"/>
        <v>0</v>
      </c>
      <c r="X5" s="7">
        <f t="shared" si="0"/>
        <v>0</v>
      </c>
    </row>
    <row r="6" spans="2:30" ht="33.75" customHeight="1" x14ac:dyDescent="0.2">
      <c r="Q6" s="9" t="s">
        <v>38</v>
      </c>
      <c r="R6" s="7">
        <f t="shared" si="0"/>
        <v>311000</v>
      </c>
      <c r="S6" s="7">
        <f t="shared" si="0"/>
        <v>0</v>
      </c>
      <c r="T6" s="7">
        <f t="shared" si="0"/>
        <v>0</v>
      </c>
      <c r="U6" s="7">
        <f t="shared" si="0"/>
        <v>0</v>
      </c>
      <c r="V6" s="7">
        <f t="shared" si="0"/>
        <v>0</v>
      </c>
      <c r="W6" s="7">
        <f t="shared" si="0"/>
        <v>0</v>
      </c>
      <c r="X6" s="7">
        <f t="shared" si="0"/>
        <v>0</v>
      </c>
    </row>
    <row r="7" spans="2:30" ht="24" customHeight="1" thickBot="1" x14ac:dyDescent="0.25">
      <c r="Q7" s="146"/>
      <c r="R7" s="147"/>
      <c r="S7" s="147"/>
      <c r="T7" s="147"/>
      <c r="U7" s="147"/>
      <c r="V7" s="147"/>
      <c r="W7" s="147"/>
      <c r="X7" s="147"/>
    </row>
    <row r="8" spans="2:30" ht="21.75" customHeight="1" x14ac:dyDescent="0.2">
      <c r="B8" s="219" t="s">
        <v>15</v>
      </c>
      <c r="C8" s="214" t="s">
        <v>1</v>
      </c>
      <c r="D8" s="226" t="s">
        <v>2</v>
      </c>
      <c r="E8" s="226" t="s">
        <v>3</v>
      </c>
      <c r="F8" s="226" t="s">
        <v>33</v>
      </c>
      <c r="G8" s="214" t="s">
        <v>0</v>
      </c>
      <c r="H8" s="214" t="s">
        <v>10</v>
      </c>
      <c r="I8" s="208" t="s">
        <v>13</v>
      </c>
      <c r="J8" s="209"/>
      <c r="K8" s="210"/>
      <c r="L8" s="214" t="s">
        <v>16</v>
      </c>
      <c r="M8" s="214" t="s">
        <v>14</v>
      </c>
      <c r="N8" s="212" t="s">
        <v>12</v>
      </c>
      <c r="P8" s="243">
        <v>45931</v>
      </c>
      <c r="Q8" s="245">
        <v>45962</v>
      </c>
      <c r="R8" s="245">
        <v>45992</v>
      </c>
      <c r="S8" s="245">
        <v>46023</v>
      </c>
      <c r="T8" s="245">
        <v>46054</v>
      </c>
      <c r="U8" s="245">
        <v>46082</v>
      </c>
      <c r="V8" s="245">
        <v>46113</v>
      </c>
      <c r="W8" s="245">
        <v>46143</v>
      </c>
      <c r="X8" s="245">
        <v>46174</v>
      </c>
      <c r="Y8" s="245">
        <v>46204</v>
      </c>
      <c r="Z8" s="245">
        <v>46235</v>
      </c>
      <c r="AA8" s="245">
        <v>46266</v>
      </c>
      <c r="AB8" s="245">
        <v>46296</v>
      </c>
      <c r="AC8" s="245">
        <v>46327</v>
      </c>
      <c r="AD8" s="248">
        <v>46357</v>
      </c>
    </row>
    <row r="9" spans="2:30" ht="36.75" customHeight="1" thickBot="1" x14ac:dyDescent="0.25">
      <c r="B9" s="220"/>
      <c r="C9" s="215"/>
      <c r="D9" s="227"/>
      <c r="E9" s="227"/>
      <c r="F9" s="227"/>
      <c r="G9" s="215"/>
      <c r="H9" s="215"/>
      <c r="I9" s="19" t="s">
        <v>30</v>
      </c>
      <c r="J9" s="19" t="s">
        <v>31</v>
      </c>
      <c r="K9" s="19" t="s">
        <v>32</v>
      </c>
      <c r="L9" s="215"/>
      <c r="M9" s="215"/>
      <c r="N9" s="213" t="s">
        <v>9</v>
      </c>
      <c r="P9" s="244"/>
      <c r="Q9" s="246"/>
      <c r="R9" s="246"/>
      <c r="S9" s="246"/>
      <c r="T9" s="246"/>
      <c r="U9" s="247"/>
      <c r="V9" s="247"/>
      <c r="W9" s="247"/>
      <c r="X9" s="247"/>
      <c r="Y9" s="247"/>
      <c r="Z9" s="247"/>
      <c r="AA9" s="247"/>
      <c r="AB9" s="247"/>
      <c r="AC9" s="247"/>
      <c r="AD9" s="249"/>
    </row>
    <row r="10" spans="2:30" ht="81" customHeight="1" x14ac:dyDescent="0.2">
      <c r="B10" s="27" t="s">
        <v>160</v>
      </c>
      <c r="C10" s="20" t="s">
        <v>161</v>
      </c>
      <c r="D10" s="20" t="s">
        <v>162</v>
      </c>
      <c r="E10" s="21">
        <v>1</v>
      </c>
      <c r="F10" s="22">
        <v>200000</v>
      </c>
      <c r="G10" s="5" t="s">
        <v>26</v>
      </c>
      <c r="H10" s="23" t="s">
        <v>166</v>
      </c>
      <c r="I10" s="4" t="s">
        <v>37</v>
      </c>
      <c r="J10" s="4" t="s">
        <v>66</v>
      </c>
      <c r="K10" s="4" t="s">
        <v>111</v>
      </c>
      <c r="L10" s="4" t="s">
        <v>19</v>
      </c>
      <c r="M10" s="20" t="s">
        <v>169</v>
      </c>
      <c r="N10" s="28" t="s">
        <v>170</v>
      </c>
      <c r="P10" s="127"/>
      <c r="Q10" s="128"/>
      <c r="R10" s="128"/>
      <c r="S10" s="130"/>
      <c r="T10" s="129"/>
      <c r="U10" s="128"/>
      <c r="V10" s="128"/>
      <c r="W10" s="128"/>
      <c r="X10" s="131"/>
      <c r="Y10" s="128"/>
      <c r="Z10" s="128"/>
      <c r="AA10" s="128"/>
      <c r="AB10" s="128"/>
      <c r="AC10" s="128"/>
      <c r="AD10" s="132"/>
    </row>
    <row r="11" spans="2:30" ht="74.25" customHeight="1" x14ac:dyDescent="0.2">
      <c r="B11" s="27" t="s">
        <v>160</v>
      </c>
      <c r="C11" s="20" t="s">
        <v>163</v>
      </c>
      <c r="D11" s="20" t="s">
        <v>162</v>
      </c>
      <c r="E11" s="21">
        <v>1</v>
      </c>
      <c r="F11" s="22">
        <v>75653.33</v>
      </c>
      <c r="G11" s="5" t="s">
        <v>26</v>
      </c>
      <c r="H11" s="23" t="s">
        <v>166</v>
      </c>
      <c r="I11" s="4" t="s">
        <v>37</v>
      </c>
      <c r="J11" s="4" t="s">
        <v>66</v>
      </c>
      <c r="K11" s="4" t="s">
        <v>105</v>
      </c>
      <c r="L11" s="4" t="s">
        <v>19</v>
      </c>
      <c r="M11" s="20" t="s">
        <v>169</v>
      </c>
      <c r="N11" s="28" t="s">
        <v>170</v>
      </c>
      <c r="P11" s="99"/>
      <c r="Q11" s="100"/>
      <c r="R11" s="100"/>
      <c r="S11" s="101"/>
      <c r="T11" s="102"/>
      <c r="U11" s="100"/>
      <c r="V11" s="100"/>
      <c r="W11" s="100"/>
      <c r="X11" s="103"/>
      <c r="Y11" s="100"/>
      <c r="Z11" s="100"/>
      <c r="AA11" s="100"/>
      <c r="AB11" s="100"/>
      <c r="AC11" s="100"/>
      <c r="AD11" s="104"/>
    </row>
    <row r="12" spans="2:30" ht="51" customHeight="1" x14ac:dyDescent="0.2">
      <c r="B12" s="27" t="s">
        <v>160</v>
      </c>
      <c r="C12" s="20" t="s">
        <v>164</v>
      </c>
      <c r="D12" s="20" t="s">
        <v>162</v>
      </c>
      <c r="E12" s="21">
        <v>1</v>
      </c>
      <c r="F12" s="22">
        <v>50000</v>
      </c>
      <c r="G12" s="5" t="s">
        <v>26</v>
      </c>
      <c r="H12" s="23" t="s">
        <v>167</v>
      </c>
      <c r="I12" s="4" t="s">
        <v>37</v>
      </c>
      <c r="J12" s="4" t="s">
        <v>66</v>
      </c>
      <c r="K12" s="4" t="s">
        <v>118</v>
      </c>
      <c r="L12" s="4" t="s">
        <v>19</v>
      </c>
      <c r="M12" s="20" t="s">
        <v>171</v>
      </c>
      <c r="N12" s="28" t="s">
        <v>172</v>
      </c>
      <c r="P12" s="99"/>
      <c r="Q12" s="100"/>
      <c r="R12" s="100"/>
      <c r="S12" s="100"/>
      <c r="T12" s="101"/>
      <c r="U12" s="103"/>
      <c r="V12" s="100"/>
      <c r="W12" s="100"/>
      <c r="X12" s="100"/>
      <c r="Y12" s="100"/>
      <c r="Z12" s="100"/>
      <c r="AA12" s="100"/>
      <c r="AB12" s="100"/>
      <c r="AC12" s="100"/>
      <c r="AD12" s="104"/>
    </row>
    <row r="13" spans="2:30" ht="58.5" customHeight="1" x14ac:dyDescent="0.2">
      <c r="B13" s="86" t="s">
        <v>160</v>
      </c>
      <c r="C13" s="87" t="s">
        <v>165</v>
      </c>
      <c r="D13" s="87" t="s">
        <v>162</v>
      </c>
      <c r="E13" s="90">
        <v>1</v>
      </c>
      <c r="F13" s="91">
        <v>26000</v>
      </c>
      <c r="G13" s="92" t="s">
        <v>26</v>
      </c>
      <c r="H13" s="93" t="s">
        <v>168</v>
      </c>
      <c r="I13" s="94" t="s">
        <v>37</v>
      </c>
      <c r="J13" s="94" t="s">
        <v>66</v>
      </c>
      <c r="K13" s="94" t="s">
        <v>108</v>
      </c>
      <c r="L13" s="88" t="s">
        <v>19</v>
      </c>
      <c r="M13" s="87" t="s">
        <v>171</v>
      </c>
      <c r="N13" s="89" t="s">
        <v>173</v>
      </c>
      <c r="P13" s="116"/>
      <c r="Q13" s="117"/>
      <c r="R13" s="117"/>
      <c r="S13" s="117"/>
      <c r="T13" s="133"/>
      <c r="U13" s="117"/>
      <c r="V13" s="153"/>
      <c r="W13" s="117"/>
      <c r="X13" s="117"/>
      <c r="Y13" s="117"/>
      <c r="Z13" s="117"/>
      <c r="AA13" s="117"/>
      <c r="AB13" s="117"/>
      <c r="AC13" s="117"/>
      <c r="AD13" s="135"/>
    </row>
    <row r="14" spans="2:30" ht="46.5" customHeight="1" x14ac:dyDescent="0.2">
      <c r="B14" s="86" t="s">
        <v>160</v>
      </c>
      <c r="C14" s="87" t="s">
        <v>165</v>
      </c>
      <c r="D14" s="87" t="s">
        <v>162</v>
      </c>
      <c r="E14" s="34">
        <v>1</v>
      </c>
      <c r="F14" s="35">
        <v>4000</v>
      </c>
      <c r="G14" s="85" t="s">
        <v>26</v>
      </c>
      <c r="H14" s="93" t="s">
        <v>168</v>
      </c>
      <c r="I14" s="25" t="s">
        <v>37</v>
      </c>
      <c r="J14" s="25" t="s">
        <v>66</v>
      </c>
      <c r="K14" s="25" t="s">
        <v>118</v>
      </c>
      <c r="L14" s="4" t="s">
        <v>19</v>
      </c>
      <c r="M14" s="87" t="s">
        <v>171</v>
      </c>
      <c r="N14" s="89" t="s">
        <v>173</v>
      </c>
      <c r="P14" s="99"/>
      <c r="Q14" s="100"/>
      <c r="R14" s="100"/>
      <c r="S14" s="100"/>
      <c r="T14" s="101"/>
      <c r="U14" s="100"/>
      <c r="V14" s="103"/>
      <c r="W14" s="100"/>
      <c r="X14" s="100"/>
      <c r="Y14" s="100"/>
      <c r="Z14" s="100"/>
      <c r="AA14" s="100"/>
      <c r="AB14" s="100"/>
      <c r="AC14" s="100"/>
      <c r="AD14" s="104"/>
    </row>
    <row r="15" spans="2:30" ht="228.75" customHeight="1" thickBot="1" x14ac:dyDescent="0.25">
      <c r="B15" s="29" t="s">
        <v>160</v>
      </c>
      <c r="C15" s="30" t="s">
        <v>165</v>
      </c>
      <c r="D15" s="30" t="s">
        <v>162</v>
      </c>
      <c r="E15" s="95">
        <v>3</v>
      </c>
      <c r="F15" s="60">
        <v>5000</v>
      </c>
      <c r="G15" s="96" t="s">
        <v>26</v>
      </c>
      <c r="H15" s="97" t="s">
        <v>168</v>
      </c>
      <c r="I15" s="98" t="s">
        <v>37</v>
      </c>
      <c r="J15" s="98" t="s">
        <v>67</v>
      </c>
      <c r="K15" s="98" t="s">
        <v>111</v>
      </c>
      <c r="L15" s="31" t="s">
        <v>19</v>
      </c>
      <c r="M15" s="87" t="s">
        <v>171</v>
      </c>
      <c r="N15" s="89" t="s">
        <v>173</v>
      </c>
      <c r="P15" s="162"/>
      <c r="Q15" s="163"/>
      <c r="R15" s="163"/>
      <c r="S15" s="163"/>
      <c r="T15" s="164"/>
      <c r="U15" s="163"/>
      <c r="V15" s="165"/>
      <c r="W15" s="163"/>
      <c r="X15" s="163"/>
      <c r="Y15" s="163"/>
      <c r="Z15" s="163"/>
      <c r="AA15" s="163"/>
      <c r="AB15" s="163"/>
      <c r="AC15" s="163"/>
      <c r="AD15" s="166"/>
    </row>
    <row r="16" spans="2:30" ht="24" customHeight="1" thickBot="1" x14ac:dyDescent="0.25">
      <c r="B16" s="228" t="s">
        <v>174</v>
      </c>
      <c r="C16" s="229"/>
      <c r="D16" s="229"/>
      <c r="E16" s="230"/>
      <c r="F16" s="26">
        <f>SUM(F10:F15)</f>
        <v>360653.33</v>
      </c>
      <c r="G16" s="231"/>
      <c r="H16" s="232"/>
      <c r="I16" s="232"/>
      <c r="J16" s="232"/>
      <c r="K16" s="232"/>
      <c r="L16" s="232"/>
      <c r="M16" s="232"/>
      <c r="N16" s="233"/>
      <c r="P16" s="252"/>
      <c r="Q16" s="253"/>
      <c r="R16" s="253"/>
      <c r="S16" s="253"/>
      <c r="T16" s="253"/>
      <c r="U16" s="253"/>
      <c r="V16" s="253"/>
      <c r="W16" s="253"/>
      <c r="X16" s="253"/>
      <c r="Y16" s="253"/>
      <c r="Z16" s="253"/>
      <c r="AA16" s="253"/>
      <c r="AB16" s="253"/>
      <c r="AC16" s="253"/>
      <c r="AD16" s="254"/>
    </row>
    <row r="17" spans="2:30" ht="210" customHeight="1" x14ac:dyDescent="0.2">
      <c r="B17" s="37" t="s">
        <v>175</v>
      </c>
      <c r="C17" s="38" t="s">
        <v>176</v>
      </c>
      <c r="D17" s="38" t="s">
        <v>177</v>
      </c>
      <c r="E17" s="38">
        <v>4</v>
      </c>
      <c r="F17" s="39">
        <v>40000</v>
      </c>
      <c r="G17" s="40" t="s">
        <v>26</v>
      </c>
      <c r="H17" s="41" t="s">
        <v>181</v>
      </c>
      <c r="I17" s="42" t="s">
        <v>37</v>
      </c>
      <c r="J17" s="42" t="s">
        <v>66</v>
      </c>
      <c r="K17" s="42" t="s">
        <v>111</v>
      </c>
      <c r="L17" s="42" t="s">
        <v>19</v>
      </c>
      <c r="M17" s="38" t="s">
        <v>169</v>
      </c>
      <c r="N17" s="43" t="s">
        <v>183</v>
      </c>
      <c r="P17" s="110"/>
      <c r="Q17" s="111"/>
      <c r="R17" s="111"/>
      <c r="S17" s="111"/>
      <c r="T17" s="112"/>
      <c r="U17" s="111"/>
      <c r="V17" s="111"/>
      <c r="W17" s="111"/>
      <c r="X17" s="111"/>
      <c r="Y17" s="111"/>
      <c r="Z17" s="111"/>
      <c r="AA17" s="113"/>
      <c r="AB17" s="111"/>
      <c r="AC17" s="111"/>
      <c r="AD17" s="114"/>
    </row>
    <row r="18" spans="2:30" ht="103.5" customHeight="1" x14ac:dyDescent="0.2">
      <c r="B18" s="27" t="s">
        <v>175</v>
      </c>
      <c r="C18" s="20" t="s">
        <v>178</v>
      </c>
      <c r="D18" s="20" t="s">
        <v>177</v>
      </c>
      <c r="E18" s="20">
        <v>35</v>
      </c>
      <c r="F18" s="22">
        <v>35000</v>
      </c>
      <c r="G18" s="5" t="s">
        <v>26</v>
      </c>
      <c r="H18" s="23" t="s">
        <v>182</v>
      </c>
      <c r="I18" s="4" t="s">
        <v>37</v>
      </c>
      <c r="J18" s="4" t="s">
        <v>66</v>
      </c>
      <c r="K18" s="4" t="s">
        <v>111</v>
      </c>
      <c r="L18" s="4" t="s">
        <v>19</v>
      </c>
      <c r="M18" s="20" t="s">
        <v>169</v>
      </c>
      <c r="N18" s="28" t="s">
        <v>184</v>
      </c>
      <c r="P18" s="99"/>
      <c r="Q18" s="100"/>
      <c r="R18" s="100"/>
      <c r="S18" s="100"/>
      <c r="T18" s="102"/>
      <c r="U18" s="100"/>
      <c r="V18" s="100"/>
      <c r="W18" s="100"/>
      <c r="X18" s="100"/>
      <c r="Y18" s="100"/>
      <c r="Z18" s="115"/>
      <c r="AA18" s="100"/>
      <c r="AB18" s="100"/>
      <c r="AC18" s="103"/>
      <c r="AD18" s="104"/>
    </row>
    <row r="19" spans="2:30" ht="251.25" customHeight="1" x14ac:dyDescent="0.2">
      <c r="B19" s="27" t="s">
        <v>175</v>
      </c>
      <c r="C19" s="20" t="s">
        <v>179</v>
      </c>
      <c r="D19" s="20" t="s">
        <v>177</v>
      </c>
      <c r="E19" s="20">
        <v>15</v>
      </c>
      <c r="F19" s="22">
        <v>50000</v>
      </c>
      <c r="G19" s="5" t="s">
        <v>26</v>
      </c>
      <c r="H19" s="23" t="s">
        <v>182</v>
      </c>
      <c r="I19" s="4" t="s">
        <v>37</v>
      </c>
      <c r="J19" s="4" t="s">
        <v>66</v>
      </c>
      <c r="K19" s="4" t="s">
        <v>112</v>
      </c>
      <c r="L19" s="4" t="s">
        <v>19</v>
      </c>
      <c r="M19" s="20" t="s">
        <v>169</v>
      </c>
      <c r="N19" s="28" t="s">
        <v>185</v>
      </c>
      <c r="P19" s="99"/>
      <c r="Q19" s="100"/>
      <c r="R19" s="100"/>
      <c r="S19" s="100"/>
      <c r="T19" s="102"/>
      <c r="U19" s="100"/>
      <c r="V19" s="100"/>
      <c r="W19" s="100"/>
      <c r="X19" s="100"/>
      <c r="Y19" s="100"/>
      <c r="Z19" s="115"/>
      <c r="AA19" s="100"/>
      <c r="AB19" s="100"/>
      <c r="AC19" s="103"/>
      <c r="AD19" s="104"/>
    </row>
    <row r="20" spans="2:30" ht="218.25" customHeight="1" x14ac:dyDescent="0.2">
      <c r="B20" s="86" t="s">
        <v>175</v>
      </c>
      <c r="C20" s="87" t="s">
        <v>180</v>
      </c>
      <c r="D20" s="87" t="s">
        <v>162</v>
      </c>
      <c r="E20" s="87">
        <v>2</v>
      </c>
      <c r="F20" s="148">
        <v>10000</v>
      </c>
      <c r="G20" s="149" t="s">
        <v>26</v>
      </c>
      <c r="H20" s="150" t="s">
        <v>181</v>
      </c>
      <c r="I20" s="88" t="s">
        <v>37</v>
      </c>
      <c r="J20" s="88" t="s">
        <v>66</v>
      </c>
      <c r="K20" s="88" t="s">
        <v>111</v>
      </c>
      <c r="L20" s="88" t="s">
        <v>19</v>
      </c>
      <c r="M20" s="87" t="s">
        <v>169</v>
      </c>
      <c r="N20" s="89" t="s">
        <v>186</v>
      </c>
      <c r="P20" s="116"/>
      <c r="Q20" s="117"/>
      <c r="R20" s="117"/>
      <c r="S20" s="117"/>
      <c r="T20" s="118"/>
      <c r="U20" s="117"/>
      <c r="V20" s="117"/>
      <c r="W20" s="117"/>
      <c r="X20" s="117"/>
      <c r="Y20" s="117"/>
      <c r="Z20" s="119"/>
      <c r="AA20" s="117"/>
      <c r="AB20" s="117"/>
      <c r="AC20" s="117"/>
      <c r="AD20" s="120"/>
    </row>
    <row r="21" spans="2:30" ht="226.5" customHeight="1" x14ac:dyDescent="0.2">
      <c r="B21" s="177" t="s">
        <v>175</v>
      </c>
      <c r="C21" s="154" t="s">
        <v>295</v>
      </c>
      <c r="D21" s="154" t="s">
        <v>162</v>
      </c>
      <c r="E21" s="154">
        <v>1</v>
      </c>
      <c r="F21" s="91">
        <v>20000</v>
      </c>
      <c r="G21" s="92" t="s">
        <v>26</v>
      </c>
      <c r="H21" s="93" t="s">
        <v>293</v>
      </c>
      <c r="I21" s="94" t="s">
        <v>37</v>
      </c>
      <c r="J21" s="94" t="s">
        <v>66</v>
      </c>
      <c r="K21" s="94" t="s">
        <v>111</v>
      </c>
      <c r="L21" s="94" t="s">
        <v>19</v>
      </c>
      <c r="M21" s="154" t="s">
        <v>169</v>
      </c>
      <c r="N21" s="169" t="s">
        <v>294</v>
      </c>
      <c r="P21" s="136"/>
      <c r="Q21" s="100"/>
      <c r="R21" s="100"/>
      <c r="S21" s="115"/>
      <c r="T21" s="103"/>
      <c r="U21" s="100"/>
      <c r="V21" s="100"/>
      <c r="W21" s="100"/>
      <c r="X21" s="100"/>
      <c r="Y21" s="100"/>
      <c r="Z21" s="137"/>
      <c r="AA21" s="137"/>
      <c r="AB21" s="137"/>
      <c r="AC21" s="137"/>
      <c r="AD21" s="158"/>
    </row>
    <row r="22" spans="2:30" ht="234" customHeight="1" thickBot="1" x14ac:dyDescent="0.25">
      <c r="B22" s="171" t="s">
        <v>175</v>
      </c>
      <c r="C22" s="59" t="s">
        <v>295</v>
      </c>
      <c r="D22" s="59" t="s">
        <v>162</v>
      </c>
      <c r="E22" s="59">
        <v>1</v>
      </c>
      <c r="F22" s="60">
        <v>20000</v>
      </c>
      <c r="G22" s="96" t="s">
        <v>26</v>
      </c>
      <c r="H22" s="97" t="s">
        <v>293</v>
      </c>
      <c r="I22" s="98" t="s">
        <v>37</v>
      </c>
      <c r="J22" s="98" t="s">
        <v>66</v>
      </c>
      <c r="K22" s="98" t="s">
        <v>102</v>
      </c>
      <c r="L22" s="98" t="s">
        <v>19</v>
      </c>
      <c r="M22" s="59" t="s">
        <v>169</v>
      </c>
      <c r="N22" s="168" t="s">
        <v>294</v>
      </c>
      <c r="P22" s="170"/>
      <c r="Q22" s="122"/>
      <c r="R22" s="122"/>
      <c r="S22" s="156"/>
      <c r="T22" s="125"/>
      <c r="U22" s="122"/>
      <c r="V22" s="122"/>
      <c r="W22" s="122"/>
      <c r="X22" s="122"/>
      <c r="Y22" s="122"/>
      <c r="Z22" s="157"/>
      <c r="AA22" s="157"/>
      <c r="AB22" s="157"/>
      <c r="AC22" s="157"/>
      <c r="AD22" s="159"/>
    </row>
    <row r="23" spans="2:30" ht="36.75" customHeight="1" thickBot="1" x14ac:dyDescent="0.25">
      <c r="B23" s="202" t="s">
        <v>187</v>
      </c>
      <c r="C23" s="203"/>
      <c r="D23" s="203"/>
      <c r="E23" s="204"/>
      <c r="F23" s="24">
        <f>SUM(F17:F22)</f>
        <v>175000</v>
      </c>
      <c r="G23" s="234"/>
      <c r="H23" s="235"/>
      <c r="I23" s="235"/>
      <c r="J23" s="235"/>
      <c r="K23" s="235"/>
      <c r="L23" s="235"/>
      <c r="M23" s="235"/>
      <c r="N23" s="236"/>
      <c r="P23" s="255"/>
      <c r="Q23" s="256"/>
      <c r="R23" s="256"/>
      <c r="S23" s="256"/>
      <c r="T23" s="256"/>
      <c r="U23" s="256"/>
      <c r="V23" s="256"/>
      <c r="W23" s="256"/>
      <c r="X23" s="256"/>
      <c r="Y23" s="256"/>
      <c r="Z23" s="256"/>
      <c r="AA23" s="256"/>
      <c r="AB23" s="256"/>
      <c r="AC23" s="256"/>
      <c r="AD23" s="257"/>
    </row>
    <row r="24" spans="2:30" ht="90.75" customHeight="1" thickBot="1" x14ac:dyDescent="0.25">
      <c r="B24" s="47" t="s">
        <v>188</v>
      </c>
      <c r="C24" s="48" t="s">
        <v>189</v>
      </c>
      <c r="D24" s="48" t="s">
        <v>190</v>
      </c>
      <c r="E24" s="49">
        <v>40</v>
      </c>
      <c r="F24" s="50">
        <v>20310</v>
      </c>
      <c r="G24" s="44" t="s">
        <v>26</v>
      </c>
      <c r="H24" s="51">
        <v>46204</v>
      </c>
      <c r="I24" s="45" t="s">
        <v>37</v>
      </c>
      <c r="J24" s="45" t="s">
        <v>66</v>
      </c>
      <c r="K24" s="45" t="s">
        <v>111</v>
      </c>
      <c r="L24" s="45" t="s">
        <v>19</v>
      </c>
      <c r="M24" s="48" t="s">
        <v>169</v>
      </c>
      <c r="N24" s="52" t="s">
        <v>191</v>
      </c>
      <c r="P24" s="121"/>
      <c r="Q24" s="122"/>
      <c r="R24" s="122"/>
      <c r="S24" s="122"/>
      <c r="T24" s="123"/>
      <c r="U24" s="124"/>
      <c r="V24" s="122"/>
      <c r="W24" s="122"/>
      <c r="X24" s="122"/>
      <c r="Y24" s="125"/>
      <c r="Z24" s="122"/>
      <c r="AA24" s="122"/>
      <c r="AB24" s="122"/>
      <c r="AC24" s="122"/>
      <c r="AD24" s="126"/>
    </row>
    <row r="25" spans="2:30" ht="36.75" customHeight="1" thickBot="1" x14ac:dyDescent="0.25">
      <c r="B25" s="237" t="s">
        <v>192</v>
      </c>
      <c r="C25" s="238"/>
      <c r="D25" s="238"/>
      <c r="E25" s="239"/>
      <c r="F25" s="24">
        <f>F24</f>
        <v>20310</v>
      </c>
      <c r="G25" s="240"/>
      <c r="H25" s="241"/>
      <c r="I25" s="241"/>
      <c r="J25" s="241"/>
      <c r="K25" s="241"/>
      <c r="L25" s="241"/>
      <c r="M25" s="241"/>
      <c r="N25" s="242"/>
      <c r="P25" s="252"/>
      <c r="Q25" s="253"/>
      <c r="R25" s="253"/>
      <c r="S25" s="253"/>
      <c r="T25" s="253"/>
      <c r="U25" s="253"/>
      <c r="V25" s="253"/>
      <c r="W25" s="253"/>
      <c r="X25" s="253"/>
      <c r="Y25" s="253"/>
      <c r="Z25" s="253"/>
      <c r="AA25" s="253"/>
      <c r="AB25" s="253"/>
      <c r="AC25" s="253"/>
      <c r="AD25" s="254"/>
    </row>
    <row r="26" spans="2:30" ht="234" customHeight="1" x14ac:dyDescent="0.2">
      <c r="B26" s="37" t="s">
        <v>193</v>
      </c>
      <c r="C26" s="53" t="s">
        <v>194</v>
      </c>
      <c r="D26" s="53" t="s">
        <v>195</v>
      </c>
      <c r="E26" s="54">
        <v>12</v>
      </c>
      <c r="F26" s="55">
        <f>893267.46*1.036</f>
        <v>925425.08855999995</v>
      </c>
      <c r="G26" s="40" t="s">
        <v>28</v>
      </c>
      <c r="H26" s="56" t="s">
        <v>201</v>
      </c>
      <c r="I26" s="42" t="s">
        <v>37</v>
      </c>
      <c r="J26" s="42" t="s">
        <v>66</v>
      </c>
      <c r="K26" s="42" t="s">
        <v>112</v>
      </c>
      <c r="L26" s="42" t="s">
        <v>19</v>
      </c>
      <c r="M26" s="38" t="s">
        <v>204</v>
      </c>
      <c r="N26" s="57" t="s">
        <v>205</v>
      </c>
      <c r="P26" s="127"/>
      <c r="Q26" s="128"/>
      <c r="R26" s="128"/>
      <c r="S26" s="128"/>
      <c r="T26" s="129"/>
      <c r="U26" s="128"/>
      <c r="V26" s="128"/>
      <c r="W26" s="128"/>
      <c r="X26" s="128"/>
      <c r="Y26" s="130"/>
      <c r="Z26" s="128"/>
      <c r="AA26" s="128"/>
      <c r="AB26" s="131"/>
      <c r="AC26" s="128"/>
      <c r="AD26" s="132"/>
    </row>
    <row r="27" spans="2:30" ht="111.75" customHeight="1" x14ac:dyDescent="0.2">
      <c r="B27" s="27" t="s">
        <v>193</v>
      </c>
      <c r="C27" s="33" t="s">
        <v>196</v>
      </c>
      <c r="D27" s="33" t="s">
        <v>195</v>
      </c>
      <c r="E27" s="33">
        <v>12</v>
      </c>
      <c r="F27" s="35">
        <v>45636.32</v>
      </c>
      <c r="G27" s="85" t="s">
        <v>28</v>
      </c>
      <c r="H27" s="36" t="s">
        <v>202</v>
      </c>
      <c r="I27" s="4" t="s">
        <v>37</v>
      </c>
      <c r="J27" s="4" t="s">
        <v>66</v>
      </c>
      <c r="K27" s="4" t="s">
        <v>112</v>
      </c>
      <c r="L27" s="4" t="s">
        <v>19</v>
      </c>
      <c r="M27" s="20" t="s">
        <v>206</v>
      </c>
      <c r="N27" s="58" t="s">
        <v>207</v>
      </c>
      <c r="P27" s="160"/>
      <c r="Q27" s="117"/>
      <c r="R27" s="117"/>
      <c r="S27" s="134"/>
      <c r="T27" s="117"/>
      <c r="U27" s="117"/>
      <c r="V27" s="117"/>
      <c r="W27" s="117"/>
      <c r="X27" s="117"/>
      <c r="Y27" s="117"/>
      <c r="Z27" s="117"/>
      <c r="AA27" s="117"/>
      <c r="AB27" s="117"/>
      <c r="AC27" s="117"/>
      <c r="AD27" s="135"/>
    </row>
    <row r="28" spans="2:30" ht="105" customHeight="1" x14ac:dyDescent="0.2">
      <c r="B28" s="27" t="s">
        <v>193</v>
      </c>
      <c r="C28" s="33" t="s">
        <v>197</v>
      </c>
      <c r="D28" s="33" t="s">
        <v>162</v>
      </c>
      <c r="E28" s="33">
        <v>12</v>
      </c>
      <c r="F28" s="35">
        <f>20000 * 1.05</f>
        <v>21000</v>
      </c>
      <c r="G28" s="85" t="s">
        <v>28</v>
      </c>
      <c r="H28" s="36" t="s">
        <v>166</v>
      </c>
      <c r="I28" s="25" t="s">
        <v>38</v>
      </c>
      <c r="J28" s="25" t="s">
        <v>66</v>
      </c>
      <c r="K28" s="25" t="s">
        <v>122</v>
      </c>
      <c r="L28" s="4" t="s">
        <v>19</v>
      </c>
      <c r="M28" s="20" t="s">
        <v>206</v>
      </c>
      <c r="N28" s="58" t="s">
        <v>208</v>
      </c>
      <c r="P28" s="136"/>
      <c r="Q28" s="100"/>
      <c r="R28" s="100"/>
      <c r="S28" s="137"/>
      <c r="T28" s="102"/>
      <c r="U28" s="101"/>
      <c r="V28" s="100"/>
      <c r="W28" s="100"/>
      <c r="X28" s="103"/>
      <c r="Y28" s="100"/>
      <c r="Z28" s="100"/>
      <c r="AA28" s="100"/>
      <c r="AB28" s="100"/>
      <c r="AC28" s="100"/>
      <c r="AD28" s="104"/>
    </row>
    <row r="29" spans="2:30" ht="106.5" customHeight="1" x14ac:dyDescent="0.2">
      <c r="B29" s="27" t="s">
        <v>193</v>
      </c>
      <c r="C29" s="33" t="s">
        <v>198</v>
      </c>
      <c r="D29" s="33" t="s">
        <v>177</v>
      </c>
      <c r="E29" s="33">
        <v>1</v>
      </c>
      <c r="F29" s="35">
        <f>500 * 1.05*1.05</f>
        <v>551.25</v>
      </c>
      <c r="G29" s="5" t="s">
        <v>26</v>
      </c>
      <c r="H29" s="36" t="s">
        <v>203</v>
      </c>
      <c r="I29" s="4" t="s">
        <v>37</v>
      </c>
      <c r="J29" s="4" t="s">
        <v>66</v>
      </c>
      <c r="K29" s="4" t="s">
        <v>112</v>
      </c>
      <c r="L29" s="4" t="s">
        <v>19</v>
      </c>
      <c r="M29" s="20" t="s">
        <v>209</v>
      </c>
      <c r="N29" s="58" t="s">
        <v>210</v>
      </c>
      <c r="P29" s="99"/>
      <c r="Q29" s="100"/>
      <c r="R29" s="100"/>
      <c r="S29" s="100"/>
      <c r="T29" s="102"/>
      <c r="U29" s="100"/>
      <c r="V29" s="100"/>
      <c r="W29" s="100"/>
      <c r="X29" s="100"/>
      <c r="Y29" s="100"/>
      <c r="Z29" s="101"/>
      <c r="AA29" s="100"/>
      <c r="AB29" s="100"/>
      <c r="AC29" s="103"/>
      <c r="AD29" s="104"/>
    </row>
    <row r="30" spans="2:30" ht="72.75" customHeight="1" x14ac:dyDescent="0.2">
      <c r="B30" s="27" t="s">
        <v>193</v>
      </c>
      <c r="C30" s="33" t="s">
        <v>199</v>
      </c>
      <c r="D30" s="4" t="s">
        <v>177</v>
      </c>
      <c r="E30" s="4">
        <v>40</v>
      </c>
      <c r="F30" s="35">
        <v>240000</v>
      </c>
      <c r="G30" s="5" t="s">
        <v>26</v>
      </c>
      <c r="H30" s="23" t="s">
        <v>166</v>
      </c>
      <c r="I30" s="4" t="s">
        <v>38</v>
      </c>
      <c r="J30" s="4" t="s">
        <v>66</v>
      </c>
      <c r="K30" s="4" t="s">
        <v>122</v>
      </c>
      <c r="L30" s="25" t="s">
        <v>19</v>
      </c>
      <c r="M30" s="20" t="s">
        <v>209</v>
      </c>
      <c r="N30" s="58" t="s">
        <v>211</v>
      </c>
      <c r="P30" s="99"/>
      <c r="Q30" s="100"/>
      <c r="R30" s="100"/>
      <c r="S30" s="101"/>
      <c r="T30" s="102"/>
      <c r="U30" s="100"/>
      <c r="V30" s="100"/>
      <c r="W30" s="100"/>
      <c r="X30" s="103"/>
      <c r="Y30" s="100"/>
      <c r="Z30" s="100"/>
      <c r="AA30" s="100"/>
      <c r="AB30" s="100"/>
      <c r="AC30" s="100"/>
      <c r="AD30" s="104"/>
    </row>
    <row r="31" spans="2:30" ht="48.75" customHeight="1" thickBot="1" x14ac:dyDescent="0.25">
      <c r="B31" s="27" t="s">
        <v>193</v>
      </c>
      <c r="C31" s="33" t="s">
        <v>200</v>
      </c>
      <c r="D31" s="4" t="s">
        <v>177</v>
      </c>
      <c r="E31" s="25">
        <v>60</v>
      </c>
      <c r="F31" s="35">
        <v>10000</v>
      </c>
      <c r="G31" s="85" t="s">
        <v>26</v>
      </c>
      <c r="H31" s="36" t="s">
        <v>168</v>
      </c>
      <c r="I31" s="25" t="s">
        <v>37</v>
      </c>
      <c r="J31" s="25" t="s">
        <v>66</v>
      </c>
      <c r="K31" s="25" t="s">
        <v>102</v>
      </c>
      <c r="L31" s="25" t="s">
        <v>19</v>
      </c>
      <c r="M31" s="20" t="s">
        <v>209</v>
      </c>
      <c r="N31" s="58" t="s">
        <v>211</v>
      </c>
      <c r="P31" s="105"/>
      <c r="Q31" s="106"/>
      <c r="R31" s="106"/>
      <c r="S31" s="107"/>
      <c r="T31" s="138"/>
      <c r="U31" s="106"/>
      <c r="V31" s="108"/>
      <c r="W31" s="106"/>
      <c r="X31" s="106"/>
      <c r="Y31" s="106"/>
      <c r="Z31" s="106"/>
      <c r="AA31" s="106"/>
      <c r="AB31" s="106"/>
      <c r="AC31" s="106"/>
      <c r="AD31" s="109"/>
    </row>
    <row r="32" spans="2:30" ht="72" customHeight="1" x14ac:dyDescent="0.2">
      <c r="B32" s="86" t="s">
        <v>193</v>
      </c>
      <c r="C32" s="154" t="s">
        <v>200</v>
      </c>
      <c r="D32" s="88" t="s">
        <v>177</v>
      </c>
      <c r="E32" s="94">
        <v>60</v>
      </c>
      <c r="F32" s="91">
        <v>20000</v>
      </c>
      <c r="G32" s="92" t="s">
        <v>26</v>
      </c>
      <c r="H32" s="93" t="s">
        <v>168</v>
      </c>
      <c r="I32" s="94" t="s">
        <v>38</v>
      </c>
      <c r="J32" s="94" t="s">
        <v>66</v>
      </c>
      <c r="K32" s="94" t="s">
        <v>122</v>
      </c>
      <c r="L32" s="94" t="s">
        <v>19</v>
      </c>
      <c r="M32" s="87" t="s">
        <v>209</v>
      </c>
      <c r="N32" s="155" t="s">
        <v>211</v>
      </c>
      <c r="P32" s="116"/>
      <c r="Q32" s="117"/>
      <c r="R32" s="117"/>
      <c r="S32" s="133"/>
      <c r="T32" s="118"/>
      <c r="U32" s="117"/>
      <c r="V32" s="153"/>
      <c r="W32" s="117"/>
      <c r="X32" s="117"/>
      <c r="Y32" s="117"/>
      <c r="Z32" s="117"/>
      <c r="AA32" s="117"/>
      <c r="AB32" s="117"/>
      <c r="AC32" s="117"/>
      <c r="AD32" s="135"/>
    </row>
    <row r="33" spans="2:30" ht="72" customHeight="1" thickBot="1" x14ac:dyDescent="0.25">
      <c r="B33" s="171" t="s">
        <v>193</v>
      </c>
      <c r="C33" s="172" t="s">
        <v>291</v>
      </c>
      <c r="D33" s="98" t="s">
        <v>177</v>
      </c>
      <c r="E33" s="173">
        <v>7</v>
      </c>
      <c r="F33" s="60">
        <v>12000</v>
      </c>
      <c r="G33" s="96" t="s">
        <v>26</v>
      </c>
      <c r="H33" s="174" t="s">
        <v>292</v>
      </c>
      <c r="I33" s="173" t="s">
        <v>38</v>
      </c>
      <c r="J33" s="173" t="s">
        <v>66</v>
      </c>
      <c r="K33" s="173" t="s">
        <v>122</v>
      </c>
      <c r="L33" s="173" t="s">
        <v>19</v>
      </c>
      <c r="M33" s="175" t="s">
        <v>209</v>
      </c>
      <c r="N33" s="176" t="s">
        <v>211</v>
      </c>
      <c r="P33" s="167"/>
      <c r="Q33" s="106"/>
      <c r="R33" s="106"/>
      <c r="S33" s="107"/>
      <c r="T33" s="161"/>
      <c r="U33" s="108"/>
      <c r="V33" s="161"/>
      <c r="W33" s="106"/>
      <c r="X33" s="106"/>
      <c r="Y33" s="106"/>
      <c r="Z33" s="106"/>
      <c r="AA33" s="106"/>
      <c r="AB33" s="106"/>
      <c r="AC33" s="106"/>
      <c r="AD33" s="109"/>
    </row>
    <row r="34" spans="2:30" ht="36.75" customHeight="1" thickBot="1" x14ac:dyDescent="0.25">
      <c r="B34" s="221" t="s">
        <v>212</v>
      </c>
      <c r="C34" s="222"/>
      <c r="D34" s="222"/>
      <c r="E34" s="223"/>
      <c r="F34" s="46">
        <f>SUM(F26:F33)</f>
        <v>1274612.6585599999</v>
      </c>
      <c r="G34" s="224"/>
      <c r="H34" s="224"/>
      <c r="I34" s="224"/>
      <c r="J34" s="224"/>
      <c r="K34" s="224"/>
      <c r="L34" s="224"/>
      <c r="M34" s="224"/>
      <c r="N34" s="225"/>
      <c r="P34" s="258"/>
      <c r="Q34" s="259"/>
      <c r="R34" s="259"/>
      <c r="S34" s="259"/>
      <c r="T34" s="259"/>
      <c r="U34" s="259"/>
      <c r="V34" s="259"/>
      <c r="W34" s="259"/>
      <c r="X34" s="259"/>
      <c r="Y34" s="259"/>
      <c r="Z34" s="259"/>
      <c r="AA34" s="259"/>
      <c r="AB34" s="259"/>
      <c r="AC34" s="259"/>
      <c r="AD34" s="260"/>
    </row>
    <row r="35" spans="2:30" ht="186" customHeight="1" x14ac:dyDescent="0.2">
      <c r="B35" s="79" t="s">
        <v>213</v>
      </c>
      <c r="C35" s="53" t="s">
        <v>214</v>
      </c>
      <c r="D35" s="53" t="s">
        <v>195</v>
      </c>
      <c r="E35" s="80">
        <v>12</v>
      </c>
      <c r="F35" s="81">
        <f>649867.8</f>
        <v>649867.80000000005</v>
      </c>
      <c r="G35" s="40" t="s">
        <v>28</v>
      </c>
      <c r="H35" s="41" t="s">
        <v>255</v>
      </c>
      <c r="I35" s="42" t="s">
        <v>37</v>
      </c>
      <c r="J35" s="42" t="s">
        <v>66</v>
      </c>
      <c r="K35" s="42" t="s">
        <v>109</v>
      </c>
      <c r="L35" s="42" t="s">
        <v>19</v>
      </c>
      <c r="M35" s="55" t="s">
        <v>284</v>
      </c>
      <c r="N35" s="57" t="s">
        <v>283</v>
      </c>
      <c r="P35" s="110"/>
      <c r="Q35" s="111"/>
      <c r="R35" s="111"/>
      <c r="S35" s="111"/>
      <c r="T35" s="112"/>
      <c r="U35" s="111"/>
      <c r="V35" s="111"/>
      <c r="W35" s="111"/>
      <c r="X35" s="111"/>
      <c r="Y35" s="111"/>
      <c r="Z35" s="111"/>
      <c r="AA35" s="111"/>
      <c r="AB35" s="111"/>
      <c r="AC35" s="111"/>
      <c r="AD35" s="139"/>
    </row>
    <row r="36" spans="2:30" ht="125.25" customHeight="1" x14ac:dyDescent="0.2">
      <c r="B36" s="82" t="s">
        <v>213</v>
      </c>
      <c r="C36" s="62" t="s">
        <v>215</v>
      </c>
      <c r="D36" s="20" t="str">
        <f>D35</f>
        <v>Mensal</v>
      </c>
      <c r="E36" s="20">
        <v>12</v>
      </c>
      <c r="F36" s="61">
        <v>140000</v>
      </c>
      <c r="G36" s="85" t="s">
        <v>28</v>
      </c>
      <c r="H36" s="23" t="s">
        <v>256</v>
      </c>
      <c r="I36" s="4" t="s">
        <v>37</v>
      </c>
      <c r="J36" s="4" t="s">
        <v>66</v>
      </c>
      <c r="K36" s="4" t="s">
        <v>111</v>
      </c>
      <c r="L36" s="4" t="s">
        <v>19</v>
      </c>
      <c r="M36" s="35" t="s">
        <v>267</v>
      </c>
      <c r="N36" s="58" t="s">
        <v>282</v>
      </c>
      <c r="P36" s="99"/>
      <c r="Q36" s="100"/>
      <c r="R36" s="100"/>
      <c r="S36" s="100"/>
      <c r="T36" s="102"/>
      <c r="U36" s="100"/>
      <c r="V36" s="100"/>
      <c r="W36" s="100"/>
      <c r="X36" s="100"/>
      <c r="Y36" s="100"/>
      <c r="Z36" s="100"/>
      <c r="AA36" s="100"/>
      <c r="AB36" s="100"/>
      <c r="AC36" s="100"/>
      <c r="AD36" s="104"/>
    </row>
    <row r="37" spans="2:30" ht="59.25" customHeight="1" x14ac:dyDescent="0.2">
      <c r="B37" s="83" t="s">
        <v>213</v>
      </c>
      <c r="C37" s="64" t="s">
        <v>216</v>
      </c>
      <c r="D37" s="63" t="s">
        <v>177</v>
      </c>
      <c r="E37" s="33">
        <v>1</v>
      </c>
      <c r="F37" s="67">
        <v>8000</v>
      </c>
      <c r="G37" s="85" t="s">
        <v>26</v>
      </c>
      <c r="H37" s="36" t="s">
        <v>168</v>
      </c>
      <c r="I37" s="25" t="s">
        <v>38</v>
      </c>
      <c r="J37" s="25" t="s">
        <v>66</v>
      </c>
      <c r="K37" s="25" t="s">
        <v>122</v>
      </c>
      <c r="L37" s="4" t="s">
        <v>19</v>
      </c>
      <c r="M37" s="35" t="s">
        <v>169</v>
      </c>
      <c r="N37" s="58" t="s">
        <v>266</v>
      </c>
      <c r="P37" s="99"/>
      <c r="Q37" s="100"/>
      <c r="R37" s="101"/>
      <c r="S37" s="100"/>
      <c r="T37" s="102"/>
      <c r="U37" s="100"/>
      <c r="V37" s="103"/>
      <c r="W37" s="100"/>
      <c r="X37" s="100"/>
      <c r="Y37" s="100"/>
      <c r="Z37" s="100"/>
      <c r="AA37" s="100"/>
      <c r="AB37" s="100"/>
      <c r="AC37" s="100"/>
      <c r="AD37" s="104"/>
    </row>
    <row r="38" spans="2:30" ht="98.25" customHeight="1" x14ac:dyDescent="0.2">
      <c r="B38" s="82" t="s">
        <v>213</v>
      </c>
      <c r="C38" s="66" t="s">
        <v>217</v>
      </c>
      <c r="D38" s="20" t="str">
        <f t="shared" ref="D38" si="1">D36</f>
        <v>Mensal</v>
      </c>
      <c r="E38" s="20">
        <v>12</v>
      </c>
      <c r="F38" s="61">
        <v>60000</v>
      </c>
      <c r="G38" s="5" t="s">
        <v>28</v>
      </c>
      <c r="H38" s="23" t="s">
        <v>257</v>
      </c>
      <c r="I38" s="4" t="s">
        <v>37</v>
      </c>
      <c r="J38" s="4" t="s">
        <v>66</v>
      </c>
      <c r="K38" s="4" t="s">
        <v>92</v>
      </c>
      <c r="L38" s="4" t="s">
        <v>19</v>
      </c>
      <c r="M38" s="35" t="s">
        <v>273</v>
      </c>
      <c r="N38" s="58" t="s">
        <v>281</v>
      </c>
      <c r="P38" s="99"/>
      <c r="Q38" s="100"/>
      <c r="R38" s="100"/>
      <c r="S38" s="101"/>
      <c r="T38" s="140"/>
      <c r="U38" s="100"/>
      <c r="V38" s="100"/>
      <c r="W38" s="100"/>
      <c r="X38" s="100"/>
      <c r="Y38" s="100"/>
      <c r="Z38" s="100"/>
      <c r="AA38" s="100"/>
      <c r="AB38" s="100"/>
      <c r="AC38" s="100"/>
      <c r="AD38" s="104"/>
    </row>
    <row r="39" spans="2:30" ht="81" customHeight="1" x14ac:dyDescent="0.2">
      <c r="B39" s="82" t="s">
        <v>213</v>
      </c>
      <c r="C39" s="62" t="s">
        <v>218</v>
      </c>
      <c r="D39" s="20" t="s">
        <v>177</v>
      </c>
      <c r="E39" s="20">
        <v>24</v>
      </c>
      <c r="F39" s="61">
        <v>35000</v>
      </c>
      <c r="G39" s="5" t="s">
        <v>28</v>
      </c>
      <c r="H39" s="23" t="s">
        <v>258</v>
      </c>
      <c r="I39" s="4" t="s">
        <v>37</v>
      </c>
      <c r="J39" s="4" t="s">
        <v>66</v>
      </c>
      <c r="K39" s="4" t="s">
        <v>105</v>
      </c>
      <c r="L39" s="4" t="s">
        <v>19</v>
      </c>
      <c r="M39" s="35" t="s">
        <v>267</v>
      </c>
      <c r="N39" s="58" t="s">
        <v>280</v>
      </c>
      <c r="P39" s="99"/>
      <c r="Q39" s="100"/>
      <c r="R39" s="100"/>
      <c r="S39" s="101"/>
      <c r="T39" s="102"/>
      <c r="U39" s="100"/>
      <c r="V39" s="103"/>
      <c r="W39" s="100"/>
      <c r="X39" s="100"/>
      <c r="Y39" s="100"/>
      <c r="Z39" s="100"/>
      <c r="AA39" s="100"/>
      <c r="AB39" s="100"/>
      <c r="AC39" s="100"/>
      <c r="AD39" s="104"/>
    </row>
    <row r="40" spans="2:30" ht="64.5" customHeight="1" x14ac:dyDescent="0.2">
      <c r="B40" s="82" t="s">
        <v>213</v>
      </c>
      <c r="C40" s="66" t="s">
        <v>219</v>
      </c>
      <c r="D40" s="33" t="s">
        <v>177</v>
      </c>
      <c r="E40" s="33">
        <v>1</v>
      </c>
      <c r="F40" s="67">
        <v>60000</v>
      </c>
      <c r="G40" s="5" t="s">
        <v>26</v>
      </c>
      <c r="H40" s="36" t="s">
        <v>168</v>
      </c>
      <c r="I40" s="4" t="s">
        <v>37</v>
      </c>
      <c r="J40" s="4" t="s">
        <v>66</v>
      </c>
      <c r="K40" s="4" t="s">
        <v>102</v>
      </c>
      <c r="L40" s="4" t="s">
        <v>19</v>
      </c>
      <c r="M40" s="35" t="s">
        <v>268</v>
      </c>
      <c r="N40" s="58" t="s">
        <v>266</v>
      </c>
      <c r="P40" s="99"/>
      <c r="Q40" s="100"/>
      <c r="R40" s="100"/>
      <c r="S40" s="101"/>
      <c r="T40" s="102"/>
      <c r="U40" s="100"/>
      <c r="V40" s="103"/>
      <c r="W40" s="100"/>
      <c r="X40" s="100"/>
      <c r="Y40" s="100"/>
      <c r="Z40" s="100"/>
      <c r="AA40" s="100"/>
      <c r="AB40" s="100"/>
      <c r="AC40" s="100"/>
      <c r="AD40" s="104"/>
    </row>
    <row r="41" spans="2:30" ht="63" customHeight="1" x14ac:dyDescent="0.2">
      <c r="B41" s="84" t="s">
        <v>213</v>
      </c>
      <c r="C41" s="62" t="s">
        <v>220</v>
      </c>
      <c r="D41" s="20" t="s">
        <v>195</v>
      </c>
      <c r="E41" s="68">
        <v>12</v>
      </c>
      <c r="F41" s="69">
        <v>60000</v>
      </c>
      <c r="G41" s="5" t="s">
        <v>28</v>
      </c>
      <c r="H41" s="70" t="s">
        <v>259</v>
      </c>
      <c r="I41" s="4" t="s">
        <v>37</v>
      </c>
      <c r="J41" s="4" t="s">
        <v>66</v>
      </c>
      <c r="K41" s="4" t="s">
        <v>105</v>
      </c>
      <c r="L41" s="4" t="s">
        <v>19</v>
      </c>
      <c r="M41" s="35" t="s">
        <v>267</v>
      </c>
      <c r="N41" s="58" t="s">
        <v>279</v>
      </c>
      <c r="P41" s="99"/>
      <c r="Q41" s="100"/>
      <c r="R41" s="100"/>
      <c r="S41" s="100"/>
      <c r="T41" s="102"/>
      <c r="U41" s="101"/>
      <c r="V41" s="100"/>
      <c r="W41" s="100"/>
      <c r="X41" s="103"/>
      <c r="Y41" s="100"/>
      <c r="Z41" s="100"/>
      <c r="AA41" s="100"/>
      <c r="AB41" s="100"/>
      <c r="AC41" s="100"/>
      <c r="AD41" s="104"/>
    </row>
    <row r="42" spans="2:30" ht="52.5" customHeight="1" x14ac:dyDescent="0.2">
      <c r="B42" s="82" t="s">
        <v>213</v>
      </c>
      <c r="C42" s="66" t="s">
        <v>221</v>
      </c>
      <c r="D42" s="20" t="s">
        <v>195</v>
      </c>
      <c r="E42" s="20">
        <f>E41</f>
        <v>12</v>
      </c>
      <c r="F42" s="61">
        <v>36000</v>
      </c>
      <c r="G42" s="5" t="s">
        <v>28</v>
      </c>
      <c r="H42" s="23" t="s">
        <v>260</v>
      </c>
      <c r="I42" s="4" t="s">
        <v>37</v>
      </c>
      <c r="J42" s="4" t="s">
        <v>66</v>
      </c>
      <c r="K42" s="4" t="s">
        <v>102</v>
      </c>
      <c r="L42" s="4" t="s">
        <v>19</v>
      </c>
      <c r="M42" s="35" t="s">
        <v>267</v>
      </c>
      <c r="N42" s="58" t="s">
        <v>278</v>
      </c>
      <c r="P42" s="99"/>
      <c r="Q42" s="100"/>
      <c r="R42" s="100"/>
      <c r="S42" s="100"/>
      <c r="T42" s="102"/>
      <c r="U42" s="100"/>
      <c r="V42" s="100"/>
      <c r="W42" s="100"/>
      <c r="X42" s="101"/>
      <c r="Y42" s="100"/>
      <c r="Z42" s="100"/>
      <c r="AA42" s="103"/>
      <c r="AB42" s="100"/>
      <c r="AC42" s="100"/>
      <c r="AD42" s="104"/>
    </row>
    <row r="43" spans="2:30" ht="38.25" x14ac:dyDescent="0.2">
      <c r="B43" s="82" t="s">
        <v>213</v>
      </c>
      <c r="C43" s="71" t="s">
        <v>222</v>
      </c>
      <c r="D43" s="33" t="s">
        <v>177</v>
      </c>
      <c r="E43" s="33">
        <v>12</v>
      </c>
      <c r="F43" s="67">
        <v>35750.400000000001</v>
      </c>
      <c r="G43" s="5" t="s">
        <v>26</v>
      </c>
      <c r="H43" s="72">
        <v>46037</v>
      </c>
      <c r="I43" s="4" t="s">
        <v>37</v>
      </c>
      <c r="J43" s="4" t="s">
        <v>66</v>
      </c>
      <c r="K43" s="4" t="s">
        <v>120</v>
      </c>
      <c r="L43" s="4" t="s">
        <v>19</v>
      </c>
      <c r="M43" s="35" t="s">
        <v>169</v>
      </c>
      <c r="N43" s="58" t="s">
        <v>277</v>
      </c>
      <c r="P43" s="99"/>
      <c r="Q43" s="100"/>
      <c r="R43" s="101"/>
      <c r="S43" s="103"/>
      <c r="T43" s="102"/>
      <c r="U43" s="100"/>
      <c r="V43" s="100"/>
      <c r="W43" s="100"/>
      <c r="X43" s="100"/>
      <c r="Y43" s="100"/>
      <c r="Z43" s="100"/>
      <c r="AA43" s="100"/>
      <c r="AB43" s="100"/>
      <c r="AC43" s="100"/>
      <c r="AD43" s="104"/>
    </row>
    <row r="44" spans="2:30" ht="72" customHeight="1" x14ac:dyDescent="0.2">
      <c r="B44" s="83" t="s">
        <v>213</v>
      </c>
      <c r="C44" s="64" t="s">
        <v>223</v>
      </c>
      <c r="D44" s="63" t="s">
        <v>162</v>
      </c>
      <c r="E44" s="63">
        <v>1</v>
      </c>
      <c r="F44" s="65">
        <v>30000</v>
      </c>
      <c r="G44" s="5" t="s">
        <v>26</v>
      </c>
      <c r="H44" s="73">
        <v>46111</v>
      </c>
      <c r="I44" s="4" t="s">
        <v>37</v>
      </c>
      <c r="J44" s="4" t="s">
        <v>66</v>
      </c>
      <c r="K44" s="4" t="s">
        <v>102</v>
      </c>
      <c r="L44" s="4" t="s">
        <v>19</v>
      </c>
      <c r="M44" s="35" t="s">
        <v>268</v>
      </c>
      <c r="N44" s="58" t="s">
        <v>277</v>
      </c>
      <c r="P44" s="99"/>
      <c r="Q44" s="100"/>
      <c r="R44" s="100"/>
      <c r="S44" s="101"/>
      <c r="T44" s="102"/>
      <c r="U44" s="103"/>
      <c r="V44" s="100"/>
      <c r="W44" s="100"/>
      <c r="X44" s="100"/>
      <c r="Y44" s="100"/>
      <c r="Z44" s="100"/>
      <c r="AA44" s="100"/>
      <c r="AB44" s="100"/>
      <c r="AC44" s="100"/>
      <c r="AD44" s="104"/>
    </row>
    <row r="45" spans="2:30" ht="68.25" customHeight="1" x14ac:dyDescent="0.2">
      <c r="B45" s="82" t="s">
        <v>213</v>
      </c>
      <c r="C45" s="62" t="s">
        <v>224</v>
      </c>
      <c r="D45" s="20" t="s">
        <v>195</v>
      </c>
      <c r="E45" s="20">
        <f>E42</f>
        <v>12</v>
      </c>
      <c r="F45" s="61">
        <v>28000</v>
      </c>
      <c r="G45" s="5" t="s">
        <v>28</v>
      </c>
      <c r="H45" s="23" t="s">
        <v>261</v>
      </c>
      <c r="I45" s="4" t="s">
        <v>37</v>
      </c>
      <c r="J45" s="4" t="s">
        <v>66</v>
      </c>
      <c r="K45" s="4" t="s">
        <v>105</v>
      </c>
      <c r="L45" s="4" t="s">
        <v>19</v>
      </c>
      <c r="M45" s="35" t="s">
        <v>267</v>
      </c>
      <c r="N45" s="58" t="s">
        <v>276</v>
      </c>
      <c r="P45" s="99"/>
      <c r="Q45" s="100"/>
      <c r="R45" s="100"/>
      <c r="S45" s="101"/>
      <c r="T45" s="102"/>
      <c r="U45" s="103"/>
      <c r="V45" s="100"/>
      <c r="W45" s="100"/>
      <c r="X45" s="100"/>
      <c r="Y45" s="100"/>
      <c r="Z45" s="100"/>
      <c r="AA45" s="100"/>
      <c r="AB45" s="100"/>
      <c r="AC45" s="100"/>
      <c r="AD45" s="104"/>
    </row>
    <row r="46" spans="2:30" ht="111.75" customHeight="1" x14ac:dyDescent="0.2">
      <c r="B46" s="82" t="s">
        <v>213</v>
      </c>
      <c r="C46" s="66" t="s">
        <v>225</v>
      </c>
      <c r="D46" s="20" t="str">
        <f>D70</f>
        <v>Mensal</v>
      </c>
      <c r="E46" s="20">
        <v>12</v>
      </c>
      <c r="F46" s="61">
        <f>1800*12</f>
        <v>21600</v>
      </c>
      <c r="G46" s="5" t="s">
        <v>28</v>
      </c>
      <c r="H46" s="23" t="s">
        <v>262</v>
      </c>
      <c r="I46" s="4" t="s">
        <v>37</v>
      </c>
      <c r="J46" s="4" t="s">
        <v>66</v>
      </c>
      <c r="K46" s="4" t="s">
        <v>112</v>
      </c>
      <c r="L46" s="4" t="s">
        <v>19</v>
      </c>
      <c r="M46" s="35" t="s">
        <v>267</v>
      </c>
      <c r="N46" s="58" t="s">
        <v>275</v>
      </c>
      <c r="P46" s="99"/>
      <c r="Q46" s="101"/>
      <c r="R46" s="100"/>
      <c r="S46" s="103"/>
      <c r="T46" s="102"/>
      <c r="U46" s="100"/>
      <c r="V46" s="100"/>
      <c r="W46" s="100"/>
      <c r="X46" s="100"/>
      <c r="Y46" s="100"/>
      <c r="Z46" s="100"/>
      <c r="AA46" s="100"/>
      <c r="AB46" s="100"/>
      <c r="AC46" s="100"/>
      <c r="AD46" s="104"/>
    </row>
    <row r="47" spans="2:30" ht="80.25" customHeight="1" x14ac:dyDescent="0.2">
      <c r="B47" s="82" t="s">
        <v>213</v>
      </c>
      <c r="C47" s="62" t="s">
        <v>226</v>
      </c>
      <c r="D47" s="20" t="str">
        <f>D45</f>
        <v>Mensal</v>
      </c>
      <c r="E47" s="20">
        <v>12</v>
      </c>
      <c r="F47" s="61">
        <v>21000</v>
      </c>
      <c r="G47" s="5" t="s">
        <v>28</v>
      </c>
      <c r="H47" s="23" t="s">
        <v>263</v>
      </c>
      <c r="I47" s="4" t="s">
        <v>37</v>
      </c>
      <c r="J47" s="4" t="s">
        <v>66</v>
      </c>
      <c r="K47" s="4" t="s">
        <v>111</v>
      </c>
      <c r="L47" s="4" t="s">
        <v>19</v>
      </c>
      <c r="M47" s="35" t="s">
        <v>267</v>
      </c>
      <c r="N47" s="58" t="s">
        <v>274</v>
      </c>
      <c r="P47" s="99"/>
      <c r="Q47" s="100"/>
      <c r="R47" s="100"/>
      <c r="S47" s="100"/>
      <c r="T47" s="102"/>
      <c r="U47" s="100"/>
      <c r="V47" s="100"/>
      <c r="W47" s="100"/>
      <c r="X47" s="101"/>
      <c r="Y47" s="100"/>
      <c r="Z47" s="100"/>
      <c r="AA47" s="141"/>
      <c r="AB47" s="100"/>
      <c r="AC47" s="100"/>
      <c r="AD47" s="104"/>
    </row>
    <row r="48" spans="2:30" ht="45" customHeight="1" x14ac:dyDescent="0.2">
      <c r="B48" s="82" t="s">
        <v>213</v>
      </c>
      <c r="C48" s="71" t="s">
        <v>227</v>
      </c>
      <c r="D48" s="33" t="s">
        <v>177</v>
      </c>
      <c r="E48" s="33">
        <v>1</v>
      </c>
      <c r="F48" s="67">
        <v>20000</v>
      </c>
      <c r="G48" s="5" t="s">
        <v>26</v>
      </c>
      <c r="H48" s="72">
        <v>46142</v>
      </c>
      <c r="I48" s="4" t="s">
        <v>37</v>
      </c>
      <c r="J48" s="4" t="s">
        <v>66</v>
      </c>
      <c r="K48" s="4" t="s">
        <v>102</v>
      </c>
      <c r="L48" s="4" t="s">
        <v>19</v>
      </c>
      <c r="M48" s="35" t="s">
        <v>268</v>
      </c>
      <c r="N48" s="58" t="s">
        <v>266</v>
      </c>
      <c r="P48" s="99"/>
      <c r="Q48" s="100"/>
      <c r="R48" s="100"/>
      <c r="S48" s="101"/>
      <c r="T48" s="102"/>
      <c r="U48" s="100"/>
      <c r="V48" s="142"/>
      <c r="W48" s="100"/>
      <c r="X48" s="100"/>
      <c r="Y48" s="100"/>
      <c r="Z48" s="100"/>
      <c r="AA48" s="100"/>
      <c r="AB48" s="100"/>
      <c r="AC48" s="100"/>
      <c r="AD48" s="104"/>
    </row>
    <row r="49" spans="2:30" ht="203.25" customHeight="1" x14ac:dyDescent="0.2">
      <c r="B49" s="82" t="s">
        <v>213</v>
      </c>
      <c r="C49" s="33" t="s">
        <v>228</v>
      </c>
      <c r="D49" s="20" t="str">
        <f>D47</f>
        <v>Mensal</v>
      </c>
      <c r="E49" s="20">
        <v>12</v>
      </c>
      <c r="F49" s="61">
        <v>15000</v>
      </c>
      <c r="G49" s="85" t="s">
        <v>28</v>
      </c>
      <c r="H49" s="20" t="s">
        <v>264</v>
      </c>
      <c r="I49" s="4" t="s">
        <v>37</v>
      </c>
      <c r="J49" s="4" t="s">
        <v>67</v>
      </c>
      <c r="K49" s="4" t="s">
        <v>111</v>
      </c>
      <c r="L49" s="4" t="s">
        <v>19</v>
      </c>
      <c r="M49" s="35" t="s">
        <v>273</v>
      </c>
      <c r="N49" s="58" t="s">
        <v>272</v>
      </c>
      <c r="P49" s="99"/>
      <c r="Q49" s="100"/>
      <c r="R49" s="100"/>
      <c r="S49" s="100"/>
      <c r="T49" s="102"/>
      <c r="U49" s="100"/>
      <c r="V49" s="100"/>
      <c r="W49" s="100"/>
      <c r="X49" s="100"/>
      <c r="Y49" s="100"/>
      <c r="Z49" s="100"/>
      <c r="AA49" s="100"/>
      <c r="AB49" s="100"/>
      <c r="AC49" s="100"/>
      <c r="AD49" s="104"/>
    </row>
    <row r="50" spans="2:30" ht="42.75" customHeight="1" x14ac:dyDescent="0.2">
      <c r="B50" s="82" t="s">
        <v>213</v>
      </c>
      <c r="C50" s="71" t="s">
        <v>229</v>
      </c>
      <c r="D50" s="33" t="s">
        <v>177</v>
      </c>
      <c r="E50" s="33">
        <v>1</v>
      </c>
      <c r="F50" s="67">
        <v>15000</v>
      </c>
      <c r="G50" s="5" t="s">
        <v>26</v>
      </c>
      <c r="H50" s="72">
        <v>46081</v>
      </c>
      <c r="I50" s="4" t="s">
        <v>37</v>
      </c>
      <c r="J50" s="4" t="s">
        <v>66</v>
      </c>
      <c r="K50" s="4" t="s">
        <v>102</v>
      </c>
      <c r="L50" s="4" t="s">
        <v>19</v>
      </c>
      <c r="M50" s="35" t="s">
        <v>268</v>
      </c>
      <c r="N50" s="58" t="s">
        <v>266</v>
      </c>
      <c r="P50" s="99"/>
      <c r="Q50" s="101"/>
      <c r="R50" s="100"/>
      <c r="S50" s="100"/>
      <c r="T50" s="140"/>
      <c r="U50" s="100"/>
      <c r="V50" s="100"/>
      <c r="W50" s="100"/>
      <c r="X50" s="100"/>
      <c r="Y50" s="100"/>
      <c r="Z50" s="100"/>
      <c r="AA50" s="100"/>
      <c r="AB50" s="100"/>
      <c r="AC50" s="100"/>
      <c r="AD50" s="104"/>
    </row>
    <row r="51" spans="2:30" ht="51" customHeight="1" x14ac:dyDescent="0.2">
      <c r="B51" s="82" t="s">
        <v>213</v>
      </c>
      <c r="C51" s="74" t="s">
        <v>230</v>
      </c>
      <c r="D51" s="33" t="s">
        <v>177</v>
      </c>
      <c r="E51" s="33">
        <v>1</v>
      </c>
      <c r="F51" s="67">
        <v>6000</v>
      </c>
      <c r="G51" s="85" t="s">
        <v>26</v>
      </c>
      <c r="H51" s="72">
        <v>46111</v>
      </c>
      <c r="I51" s="25" t="s">
        <v>37</v>
      </c>
      <c r="J51" s="25" t="s">
        <v>66</v>
      </c>
      <c r="K51" s="25" t="s">
        <v>102</v>
      </c>
      <c r="L51" s="4" t="s">
        <v>19</v>
      </c>
      <c r="M51" s="35" t="s">
        <v>268</v>
      </c>
      <c r="N51" s="58" t="s">
        <v>266</v>
      </c>
      <c r="P51" s="99"/>
      <c r="Q51" s="100"/>
      <c r="R51" s="101"/>
      <c r="S51" s="100"/>
      <c r="T51" s="102"/>
      <c r="U51" s="103"/>
      <c r="V51" s="100"/>
      <c r="W51" s="100"/>
      <c r="X51" s="100"/>
      <c r="Y51" s="100"/>
      <c r="Z51" s="100"/>
      <c r="AA51" s="100"/>
      <c r="AB51" s="100"/>
      <c r="AC51" s="100"/>
      <c r="AD51" s="104"/>
    </row>
    <row r="52" spans="2:30" ht="66" customHeight="1" x14ac:dyDescent="0.2">
      <c r="B52" s="82" t="s">
        <v>213</v>
      </c>
      <c r="C52" s="74" t="s">
        <v>230</v>
      </c>
      <c r="D52" s="33" t="s">
        <v>177</v>
      </c>
      <c r="E52" s="33">
        <v>1</v>
      </c>
      <c r="F52" s="67">
        <v>9000</v>
      </c>
      <c r="G52" s="85" t="s">
        <v>26</v>
      </c>
      <c r="H52" s="72">
        <v>46111</v>
      </c>
      <c r="I52" s="25" t="s">
        <v>37</v>
      </c>
      <c r="J52" s="25" t="s">
        <v>66</v>
      </c>
      <c r="K52" s="25" t="s">
        <v>111</v>
      </c>
      <c r="L52" s="4" t="s">
        <v>19</v>
      </c>
      <c r="M52" s="35" t="s">
        <v>268</v>
      </c>
      <c r="N52" s="58" t="s">
        <v>266</v>
      </c>
      <c r="P52" s="99"/>
      <c r="Q52" s="100"/>
      <c r="R52" s="101"/>
      <c r="S52" s="100"/>
      <c r="T52" s="102"/>
      <c r="U52" s="103"/>
      <c r="V52" s="100"/>
      <c r="W52" s="100"/>
      <c r="X52" s="100"/>
      <c r="Y52" s="100"/>
      <c r="Z52" s="100"/>
      <c r="AA52" s="100"/>
      <c r="AB52" s="100"/>
      <c r="AC52" s="100"/>
      <c r="AD52" s="104"/>
    </row>
    <row r="53" spans="2:30" ht="42.75" customHeight="1" x14ac:dyDescent="0.2">
      <c r="B53" s="82" t="s">
        <v>213</v>
      </c>
      <c r="C53" s="71" t="s">
        <v>231</v>
      </c>
      <c r="D53" s="33" t="s">
        <v>177</v>
      </c>
      <c r="E53" s="33" t="s">
        <v>232</v>
      </c>
      <c r="F53" s="67">
        <v>15000</v>
      </c>
      <c r="G53" s="5" t="s">
        <v>26</v>
      </c>
      <c r="H53" s="72">
        <v>46081</v>
      </c>
      <c r="I53" s="4" t="s">
        <v>37</v>
      </c>
      <c r="J53" s="4" t="s">
        <v>66</v>
      </c>
      <c r="K53" s="4" t="s">
        <v>102</v>
      </c>
      <c r="L53" s="4" t="s">
        <v>19</v>
      </c>
      <c r="M53" s="35" t="s">
        <v>268</v>
      </c>
      <c r="N53" s="58" t="s">
        <v>266</v>
      </c>
      <c r="P53" s="99"/>
      <c r="Q53" s="101"/>
      <c r="R53" s="100"/>
      <c r="S53" s="100"/>
      <c r="T53" s="140"/>
      <c r="U53" s="100"/>
      <c r="V53" s="100"/>
      <c r="W53" s="100"/>
      <c r="X53" s="100"/>
      <c r="Y53" s="100"/>
      <c r="Z53" s="100"/>
      <c r="AA53" s="100"/>
      <c r="AB53" s="100"/>
      <c r="AC53" s="100"/>
      <c r="AD53" s="104"/>
    </row>
    <row r="54" spans="2:30" ht="66.75" customHeight="1" x14ac:dyDescent="0.2">
      <c r="B54" s="82" t="s">
        <v>213</v>
      </c>
      <c r="C54" s="71" t="s">
        <v>233</v>
      </c>
      <c r="D54" s="33" t="s">
        <v>177</v>
      </c>
      <c r="E54" s="33">
        <v>2</v>
      </c>
      <c r="F54" s="67">
        <v>10800</v>
      </c>
      <c r="G54" s="5" t="s">
        <v>26</v>
      </c>
      <c r="H54" s="72">
        <v>46081</v>
      </c>
      <c r="I54" s="4" t="s">
        <v>37</v>
      </c>
      <c r="J54" s="4" t="s">
        <v>66</v>
      </c>
      <c r="K54" s="4" t="s">
        <v>118</v>
      </c>
      <c r="L54" s="4" t="s">
        <v>19</v>
      </c>
      <c r="M54" s="35" t="s">
        <v>267</v>
      </c>
      <c r="N54" s="58" t="s">
        <v>266</v>
      </c>
      <c r="P54" s="99"/>
      <c r="Q54" s="100"/>
      <c r="R54" s="100"/>
      <c r="S54" s="101"/>
      <c r="T54" s="140"/>
      <c r="U54" s="100"/>
      <c r="V54" s="100"/>
      <c r="W54" s="100"/>
      <c r="X54" s="100"/>
      <c r="Y54" s="100"/>
      <c r="Z54" s="100"/>
      <c r="AA54" s="100"/>
      <c r="AB54" s="100"/>
      <c r="AC54" s="100"/>
      <c r="AD54" s="104"/>
    </row>
    <row r="55" spans="2:30" ht="60" customHeight="1" x14ac:dyDescent="0.2">
      <c r="B55" s="82" t="s">
        <v>213</v>
      </c>
      <c r="C55" s="71" t="s">
        <v>234</v>
      </c>
      <c r="D55" s="33" t="s">
        <v>177</v>
      </c>
      <c r="E55" s="33">
        <v>1</v>
      </c>
      <c r="F55" s="67">
        <v>10000</v>
      </c>
      <c r="G55" s="5" t="s">
        <v>26</v>
      </c>
      <c r="H55" s="72">
        <v>46081</v>
      </c>
      <c r="I55" s="4" t="s">
        <v>38</v>
      </c>
      <c r="J55" s="4" t="s">
        <v>66</v>
      </c>
      <c r="K55" s="4" t="s">
        <v>122</v>
      </c>
      <c r="L55" s="25" t="s">
        <v>19</v>
      </c>
      <c r="M55" s="35" t="s">
        <v>268</v>
      </c>
      <c r="N55" s="58" t="s">
        <v>266</v>
      </c>
      <c r="P55" s="99"/>
      <c r="Q55" s="101"/>
      <c r="R55" s="100"/>
      <c r="S55" s="100"/>
      <c r="T55" s="140"/>
      <c r="U55" s="100"/>
      <c r="V55" s="100"/>
      <c r="W55" s="100"/>
      <c r="X55" s="100"/>
      <c r="Y55" s="100"/>
      <c r="Z55" s="100"/>
      <c r="AA55" s="100"/>
      <c r="AB55" s="100"/>
      <c r="AC55" s="100"/>
      <c r="AD55" s="104"/>
    </row>
    <row r="56" spans="2:30" ht="42.75" customHeight="1" x14ac:dyDescent="0.2">
      <c r="B56" s="82" t="s">
        <v>213</v>
      </c>
      <c r="C56" s="71" t="s">
        <v>235</v>
      </c>
      <c r="D56" s="33" t="s">
        <v>177</v>
      </c>
      <c r="E56" s="33">
        <v>1</v>
      </c>
      <c r="F56" s="67">
        <v>10000</v>
      </c>
      <c r="G56" s="5" t="s">
        <v>26</v>
      </c>
      <c r="H56" s="72">
        <v>46081</v>
      </c>
      <c r="I56" s="4" t="s">
        <v>37</v>
      </c>
      <c r="J56" s="4" t="s">
        <v>66</v>
      </c>
      <c r="K56" s="4" t="s">
        <v>102</v>
      </c>
      <c r="L56" s="4" t="s">
        <v>19</v>
      </c>
      <c r="M56" s="35" t="s">
        <v>268</v>
      </c>
      <c r="N56" s="58" t="s">
        <v>266</v>
      </c>
      <c r="P56" s="99"/>
      <c r="Q56" s="101"/>
      <c r="R56" s="100"/>
      <c r="S56" s="100"/>
      <c r="T56" s="140"/>
      <c r="U56" s="100"/>
      <c r="V56" s="100"/>
      <c r="W56" s="100"/>
      <c r="X56" s="100"/>
      <c r="Y56" s="100"/>
      <c r="Z56" s="100"/>
      <c r="AA56" s="100"/>
      <c r="AB56" s="100"/>
      <c r="AC56" s="100"/>
      <c r="AD56" s="104"/>
    </row>
    <row r="57" spans="2:30" ht="103.5" customHeight="1" x14ac:dyDescent="0.2">
      <c r="B57" s="82" t="s">
        <v>213</v>
      </c>
      <c r="C57" s="62" t="s">
        <v>236</v>
      </c>
      <c r="D57" s="20" t="str">
        <f>D49</f>
        <v>Mensal</v>
      </c>
      <c r="E57" s="20">
        <v>12</v>
      </c>
      <c r="F57" s="61">
        <f>705*12</f>
        <v>8460</v>
      </c>
      <c r="G57" s="5" t="s">
        <v>28</v>
      </c>
      <c r="H57" s="23" t="s">
        <v>265</v>
      </c>
      <c r="I57" s="4" t="s">
        <v>37</v>
      </c>
      <c r="J57" s="4" t="s">
        <v>66</v>
      </c>
      <c r="K57" s="4" t="s">
        <v>111</v>
      </c>
      <c r="L57" s="4" t="s">
        <v>19</v>
      </c>
      <c r="M57" s="35" t="s">
        <v>267</v>
      </c>
      <c r="N57" s="58" t="s">
        <v>271</v>
      </c>
      <c r="P57" s="99"/>
      <c r="Q57" s="100"/>
      <c r="R57" s="100"/>
      <c r="S57" s="101"/>
      <c r="T57" s="102"/>
      <c r="U57" s="100"/>
      <c r="V57" s="103"/>
      <c r="W57" s="100"/>
      <c r="X57" s="100"/>
      <c r="Y57" s="100"/>
      <c r="Z57" s="100"/>
      <c r="AA57" s="100"/>
      <c r="AB57" s="100"/>
      <c r="AC57" s="100"/>
      <c r="AD57" s="104"/>
    </row>
    <row r="58" spans="2:30" ht="66.75" customHeight="1" x14ac:dyDescent="0.2">
      <c r="B58" s="82" t="s">
        <v>213</v>
      </c>
      <c r="C58" s="71" t="s">
        <v>237</v>
      </c>
      <c r="D58" s="33" t="s">
        <v>177</v>
      </c>
      <c r="E58" s="34">
        <v>4</v>
      </c>
      <c r="F58" s="67">
        <v>8400</v>
      </c>
      <c r="G58" s="5" t="s">
        <v>26</v>
      </c>
      <c r="H58" s="72">
        <v>46053</v>
      </c>
      <c r="I58" s="4" t="s">
        <v>37</v>
      </c>
      <c r="J58" s="4" t="s">
        <v>66</v>
      </c>
      <c r="K58" s="4" t="s">
        <v>111</v>
      </c>
      <c r="L58" s="4" t="s">
        <v>19</v>
      </c>
      <c r="M58" s="35" t="s">
        <v>267</v>
      </c>
      <c r="N58" s="58" t="s">
        <v>266</v>
      </c>
      <c r="P58" s="99"/>
      <c r="Q58" s="100"/>
      <c r="R58" s="101"/>
      <c r="S58" s="103"/>
      <c r="T58" s="102"/>
      <c r="U58" s="100"/>
      <c r="V58" s="100"/>
      <c r="W58" s="100"/>
      <c r="X58" s="100"/>
      <c r="Y58" s="100"/>
      <c r="Z58" s="100"/>
      <c r="AA58" s="100"/>
      <c r="AB58" s="100"/>
      <c r="AC58" s="100"/>
      <c r="AD58" s="104"/>
    </row>
    <row r="59" spans="2:30" ht="66.75" customHeight="1" x14ac:dyDescent="0.2">
      <c r="B59" s="83" t="s">
        <v>213</v>
      </c>
      <c r="C59" s="64" t="s">
        <v>238</v>
      </c>
      <c r="D59" s="63" t="s">
        <v>177</v>
      </c>
      <c r="E59" s="63">
        <v>4</v>
      </c>
      <c r="F59" s="65">
        <v>8000</v>
      </c>
      <c r="G59" s="5" t="s">
        <v>26</v>
      </c>
      <c r="H59" s="73">
        <v>46081</v>
      </c>
      <c r="I59" s="4" t="s">
        <v>37</v>
      </c>
      <c r="J59" s="4" t="s">
        <v>66</v>
      </c>
      <c r="K59" s="4" t="s">
        <v>111</v>
      </c>
      <c r="L59" s="4" t="s">
        <v>19</v>
      </c>
      <c r="M59" s="35" t="s">
        <v>268</v>
      </c>
      <c r="N59" s="58" t="s">
        <v>266</v>
      </c>
      <c r="P59" s="99"/>
      <c r="Q59" s="101"/>
      <c r="R59" s="100"/>
      <c r="S59" s="100"/>
      <c r="T59" s="140"/>
      <c r="U59" s="100"/>
      <c r="V59" s="100"/>
      <c r="W59" s="100"/>
      <c r="X59" s="100"/>
      <c r="Y59" s="100"/>
      <c r="Z59" s="100"/>
      <c r="AA59" s="100"/>
      <c r="AB59" s="100"/>
      <c r="AC59" s="100"/>
      <c r="AD59" s="104"/>
    </row>
    <row r="60" spans="2:30" ht="42.75" customHeight="1" x14ac:dyDescent="0.2">
      <c r="B60" s="82" t="s">
        <v>213</v>
      </c>
      <c r="C60" s="71" t="s">
        <v>239</v>
      </c>
      <c r="D60" s="33" t="s">
        <v>177</v>
      </c>
      <c r="E60" s="33">
        <v>1</v>
      </c>
      <c r="F60" s="67">
        <v>7000</v>
      </c>
      <c r="G60" s="5" t="s">
        <v>26</v>
      </c>
      <c r="H60" s="73">
        <v>46081</v>
      </c>
      <c r="I60" s="4" t="s">
        <v>37</v>
      </c>
      <c r="J60" s="4" t="s">
        <v>66</v>
      </c>
      <c r="K60" s="4" t="s">
        <v>102</v>
      </c>
      <c r="L60" s="4" t="s">
        <v>19</v>
      </c>
      <c r="M60" s="35" t="s">
        <v>268</v>
      </c>
      <c r="N60" s="58" t="s">
        <v>266</v>
      </c>
      <c r="P60" s="99"/>
      <c r="Q60" s="101"/>
      <c r="R60" s="100"/>
      <c r="S60" s="100"/>
      <c r="T60" s="140"/>
      <c r="U60" s="100"/>
      <c r="V60" s="100"/>
      <c r="W60" s="100"/>
      <c r="X60" s="100"/>
      <c r="Y60" s="100"/>
      <c r="Z60" s="100"/>
      <c r="AA60" s="100"/>
      <c r="AB60" s="100"/>
      <c r="AC60" s="100"/>
      <c r="AD60" s="104"/>
    </row>
    <row r="61" spans="2:30" ht="42.75" customHeight="1" x14ac:dyDescent="0.2">
      <c r="B61" s="82" t="s">
        <v>213</v>
      </c>
      <c r="C61" s="71" t="s">
        <v>240</v>
      </c>
      <c r="D61" s="33" t="s">
        <v>177</v>
      </c>
      <c r="E61" s="33">
        <v>1</v>
      </c>
      <c r="F61" s="67">
        <v>5000</v>
      </c>
      <c r="G61" s="5" t="s">
        <v>26</v>
      </c>
      <c r="H61" s="73">
        <v>46081</v>
      </c>
      <c r="I61" s="4" t="s">
        <v>37</v>
      </c>
      <c r="J61" s="4" t="s">
        <v>66</v>
      </c>
      <c r="K61" s="4" t="s">
        <v>102</v>
      </c>
      <c r="L61" s="4" t="s">
        <v>19</v>
      </c>
      <c r="M61" s="35" t="s">
        <v>268</v>
      </c>
      <c r="N61" s="58" t="s">
        <v>266</v>
      </c>
      <c r="P61" s="99"/>
      <c r="Q61" s="101"/>
      <c r="R61" s="100"/>
      <c r="S61" s="100"/>
      <c r="T61" s="140"/>
      <c r="U61" s="100"/>
      <c r="V61" s="100"/>
      <c r="W61" s="100"/>
      <c r="X61" s="100"/>
      <c r="Y61" s="100"/>
      <c r="Z61" s="100"/>
      <c r="AA61" s="100"/>
      <c r="AB61" s="100"/>
      <c r="AC61" s="100"/>
      <c r="AD61" s="104"/>
    </row>
    <row r="62" spans="2:30" ht="42.75" customHeight="1" x14ac:dyDescent="0.2">
      <c r="B62" s="82" t="s">
        <v>213</v>
      </c>
      <c r="C62" s="71" t="s">
        <v>241</v>
      </c>
      <c r="D62" s="33" t="s">
        <v>177</v>
      </c>
      <c r="E62" s="33">
        <v>1</v>
      </c>
      <c r="F62" s="67">
        <v>3500</v>
      </c>
      <c r="G62" s="5" t="s">
        <v>26</v>
      </c>
      <c r="H62" s="73">
        <v>46081</v>
      </c>
      <c r="I62" s="4" t="s">
        <v>37</v>
      </c>
      <c r="J62" s="4" t="s">
        <v>66</v>
      </c>
      <c r="K62" s="4" t="s">
        <v>102</v>
      </c>
      <c r="L62" s="4" t="s">
        <v>19</v>
      </c>
      <c r="M62" s="35" t="s">
        <v>268</v>
      </c>
      <c r="N62" s="58" t="s">
        <v>266</v>
      </c>
      <c r="P62" s="99"/>
      <c r="Q62" s="101"/>
      <c r="R62" s="100"/>
      <c r="S62" s="100"/>
      <c r="T62" s="140"/>
      <c r="U62" s="100"/>
      <c r="V62" s="100"/>
      <c r="W62" s="100"/>
      <c r="X62" s="100"/>
      <c r="Y62" s="100"/>
      <c r="Z62" s="100"/>
      <c r="AA62" s="100"/>
      <c r="AB62" s="100"/>
      <c r="AC62" s="100"/>
      <c r="AD62" s="104"/>
    </row>
    <row r="63" spans="2:30" ht="42.75" customHeight="1" x14ac:dyDescent="0.2">
      <c r="B63" s="82" t="s">
        <v>213</v>
      </c>
      <c r="C63" s="71" t="s">
        <v>242</v>
      </c>
      <c r="D63" s="33" t="s">
        <v>243</v>
      </c>
      <c r="E63" s="33">
        <v>75</v>
      </c>
      <c r="F63" s="67">
        <v>3000</v>
      </c>
      <c r="G63" s="5" t="s">
        <v>26</v>
      </c>
      <c r="H63" s="72">
        <v>46111</v>
      </c>
      <c r="I63" s="4" t="s">
        <v>37</v>
      </c>
      <c r="J63" s="4" t="s">
        <v>66</v>
      </c>
      <c r="K63" s="4" t="s">
        <v>102</v>
      </c>
      <c r="L63" s="4" t="s">
        <v>19</v>
      </c>
      <c r="M63" s="35" t="s">
        <v>268</v>
      </c>
      <c r="N63" s="58" t="s">
        <v>270</v>
      </c>
      <c r="P63" s="99"/>
      <c r="Q63" s="100"/>
      <c r="R63" s="100"/>
      <c r="S63" s="101"/>
      <c r="T63" s="102"/>
      <c r="U63" s="103"/>
      <c r="V63" s="100"/>
      <c r="W63" s="100"/>
      <c r="X63" s="100"/>
      <c r="Y63" s="100"/>
      <c r="Z63" s="100"/>
      <c r="AA63" s="100"/>
      <c r="AB63" s="100"/>
      <c r="AC63" s="100"/>
      <c r="AD63" s="104"/>
    </row>
    <row r="64" spans="2:30" ht="66.75" customHeight="1" x14ac:dyDescent="0.2">
      <c r="B64" s="82" t="s">
        <v>213</v>
      </c>
      <c r="C64" s="64" t="s">
        <v>244</v>
      </c>
      <c r="D64" s="33" t="s">
        <v>177</v>
      </c>
      <c r="E64" s="33">
        <v>3</v>
      </c>
      <c r="F64" s="67">
        <v>2500</v>
      </c>
      <c r="G64" s="5" t="s">
        <v>26</v>
      </c>
      <c r="H64" s="72">
        <v>46172</v>
      </c>
      <c r="I64" s="4" t="s">
        <v>37</v>
      </c>
      <c r="J64" s="4" t="s">
        <v>66</v>
      </c>
      <c r="K64" s="4" t="s">
        <v>111</v>
      </c>
      <c r="L64" s="4" t="s">
        <v>19</v>
      </c>
      <c r="M64" s="35" t="s">
        <v>268</v>
      </c>
      <c r="N64" s="58" t="s">
        <v>266</v>
      </c>
      <c r="P64" s="99"/>
      <c r="Q64" s="100"/>
      <c r="R64" s="100"/>
      <c r="S64" s="100"/>
      <c r="T64" s="143"/>
      <c r="U64" s="100"/>
      <c r="V64" s="100"/>
      <c r="W64" s="141"/>
      <c r="X64" s="100"/>
      <c r="Y64" s="100"/>
      <c r="Z64" s="100"/>
      <c r="AA64" s="100"/>
      <c r="AB64" s="100"/>
      <c r="AC64" s="100"/>
      <c r="AD64" s="104"/>
    </row>
    <row r="65" spans="2:30" ht="66.75" customHeight="1" x14ac:dyDescent="0.2">
      <c r="B65" s="83" t="s">
        <v>213</v>
      </c>
      <c r="C65" s="64" t="s">
        <v>245</v>
      </c>
      <c r="D65" s="63" t="s">
        <v>177</v>
      </c>
      <c r="E65" s="63">
        <v>1</v>
      </c>
      <c r="F65" s="65">
        <v>2040</v>
      </c>
      <c r="G65" s="5" t="s">
        <v>26</v>
      </c>
      <c r="H65" s="73">
        <v>46032</v>
      </c>
      <c r="I65" s="4" t="s">
        <v>37</v>
      </c>
      <c r="J65" s="4" t="s">
        <v>66</v>
      </c>
      <c r="K65" s="4" t="s">
        <v>111</v>
      </c>
      <c r="L65" s="4" t="s">
        <v>19</v>
      </c>
      <c r="M65" s="35" t="s">
        <v>268</v>
      </c>
      <c r="N65" s="58" t="s">
        <v>266</v>
      </c>
      <c r="P65" s="99"/>
      <c r="Q65" s="101"/>
      <c r="R65" s="100"/>
      <c r="S65" s="103"/>
      <c r="T65" s="102"/>
      <c r="U65" s="100"/>
      <c r="V65" s="100"/>
      <c r="W65" s="100"/>
      <c r="X65" s="100"/>
      <c r="Y65" s="100"/>
      <c r="Z65" s="100"/>
      <c r="AA65" s="100"/>
      <c r="AB65" s="100"/>
      <c r="AC65" s="100"/>
      <c r="AD65" s="104"/>
    </row>
    <row r="66" spans="2:30" ht="66.75" customHeight="1" x14ac:dyDescent="0.2">
      <c r="B66" s="83" t="s">
        <v>213</v>
      </c>
      <c r="C66" s="71" t="s">
        <v>246</v>
      </c>
      <c r="D66" s="33" t="s">
        <v>177</v>
      </c>
      <c r="E66" s="33">
        <v>4</v>
      </c>
      <c r="F66" s="35">
        <v>2000</v>
      </c>
      <c r="G66" s="5" t="s">
        <v>26</v>
      </c>
      <c r="H66" s="72">
        <v>46233</v>
      </c>
      <c r="I66" s="4" t="s">
        <v>37</v>
      </c>
      <c r="J66" s="4" t="s">
        <v>66</v>
      </c>
      <c r="K66" s="4" t="s">
        <v>111</v>
      </c>
      <c r="L66" s="4" t="s">
        <v>19</v>
      </c>
      <c r="M66" s="35" t="s">
        <v>268</v>
      </c>
      <c r="N66" s="58" t="s">
        <v>266</v>
      </c>
      <c r="P66" s="99"/>
      <c r="Q66" s="100"/>
      <c r="R66" s="100"/>
      <c r="S66" s="100"/>
      <c r="T66" s="102"/>
      <c r="U66" s="100"/>
      <c r="V66" s="101"/>
      <c r="W66" s="100"/>
      <c r="X66" s="100"/>
      <c r="Y66" s="103"/>
      <c r="Z66" s="100"/>
      <c r="AA66" s="100"/>
      <c r="AB66" s="100"/>
      <c r="AC66" s="100"/>
      <c r="AD66" s="104"/>
    </row>
    <row r="67" spans="2:30" ht="70.5" customHeight="1" x14ac:dyDescent="0.2">
      <c r="B67" s="83" t="s">
        <v>247</v>
      </c>
      <c r="C67" s="20" t="s">
        <v>248</v>
      </c>
      <c r="D67" s="20" t="s">
        <v>243</v>
      </c>
      <c r="E67" s="21">
        <v>15</v>
      </c>
      <c r="F67" s="22">
        <v>1950</v>
      </c>
      <c r="G67" s="5" t="s">
        <v>26</v>
      </c>
      <c r="H67" s="72">
        <v>46037</v>
      </c>
      <c r="I67" s="4" t="s">
        <v>37</v>
      </c>
      <c r="J67" s="4" t="s">
        <v>66</v>
      </c>
      <c r="K67" s="4" t="s">
        <v>112</v>
      </c>
      <c r="L67" s="4" t="s">
        <v>19</v>
      </c>
      <c r="M67" s="35" t="s">
        <v>268</v>
      </c>
      <c r="N67" s="58" t="s">
        <v>266</v>
      </c>
      <c r="P67" s="99"/>
      <c r="Q67" s="101"/>
      <c r="R67" s="100"/>
      <c r="S67" s="103"/>
      <c r="T67" s="102"/>
      <c r="U67" s="100"/>
      <c r="V67" s="100"/>
      <c r="W67" s="100"/>
      <c r="X67" s="100"/>
      <c r="Y67" s="100"/>
      <c r="Z67" s="100"/>
      <c r="AA67" s="100"/>
      <c r="AB67" s="100"/>
      <c r="AC67" s="100"/>
      <c r="AD67" s="104"/>
    </row>
    <row r="68" spans="2:30" ht="66.75" customHeight="1" x14ac:dyDescent="0.2">
      <c r="B68" s="83" t="s">
        <v>213</v>
      </c>
      <c r="C68" s="71" t="s">
        <v>249</v>
      </c>
      <c r="D68" s="33" t="s">
        <v>177</v>
      </c>
      <c r="E68" s="33">
        <v>10</v>
      </c>
      <c r="F68" s="67">
        <v>1000</v>
      </c>
      <c r="G68" s="5" t="s">
        <v>26</v>
      </c>
      <c r="H68" s="72">
        <v>46172</v>
      </c>
      <c r="I68" s="4" t="s">
        <v>37</v>
      </c>
      <c r="J68" s="4" t="s">
        <v>66</v>
      </c>
      <c r="K68" s="4" t="s">
        <v>102</v>
      </c>
      <c r="L68" s="4" t="s">
        <v>19</v>
      </c>
      <c r="M68" s="35" t="s">
        <v>268</v>
      </c>
      <c r="N68" s="58" t="s">
        <v>266</v>
      </c>
      <c r="P68" s="99"/>
      <c r="Q68" s="100"/>
      <c r="R68" s="100"/>
      <c r="S68" s="100"/>
      <c r="T68" s="143"/>
      <c r="U68" s="100"/>
      <c r="V68" s="100"/>
      <c r="W68" s="103"/>
      <c r="X68" s="100"/>
      <c r="Y68" s="100"/>
      <c r="Z68" s="100"/>
      <c r="AA68" s="100"/>
      <c r="AB68" s="100"/>
      <c r="AC68" s="100"/>
      <c r="AD68" s="104"/>
    </row>
    <row r="69" spans="2:30" ht="66.75" customHeight="1" x14ac:dyDescent="0.2">
      <c r="B69" s="83" t="s">
        <v>213</v>
      </c>
      <c r="C69" s="71" t="s">
        <v>250</v>
      </c>
      <c r="D69" s="33" t="s">
        <v>177</v>
      </c>
      <c r="E69" s="33">
        <v>1</v>
      </c>
      <c r="F69" s="67">
        <v>650</v>
      </c>
      <c r="G69" s="5" t="s">
        <v>26</v>
      </c>
      <c r="H69" s="72">
        <v>46127</v>
      </c>
      <c r="I69" s="4" t="s">
        <v>37</v>
      </c>
      <c r="J69" s="4" t="s">
        <v>66</v>
      </c>
      <c r="K69" s="4" t="s">
        <v>111</v>
      </c>
      <c r="L69" s="4" t="s">
        <v>19</v>
      </c>
      <c r="M69" s="35" t="s">
        <v>268</v>
      </c>
      <c r="N69" s="58" t="s">
        <v>266</v>
      </c>
      <c r="P69" s="99"/>
      <c r="Q69" s="100"/>
      <c r="R69" s="100"/>
      <c r="S69" s="101"/>
      <c r="T69" s="102"/>
      <c r="U69" s="100"/>
      <c r="V69" s="103"/>
      <c r="W69" s="100"/>
      <c r="X69" s="100"/>
      <c r="Y69" s="100"/>
      <c r="Z69" s="100"/>
      <c r="AA69" s="100"/>
      <c r="AB69" s="100"/>
      <c r="AC69" s="100"/>
      <c r="AD69" s="104"/>
    </row>
    <row r="70" spans="2:30" ht="137.25" customHeight="1" x14ac:dyDescent="0.2">
      <c r="B70" s="83" t="s">
        <v>213</v>
      </c>
      <c r="C70" s="66" t="s">
        <v>251</v>
      </c>
      <c r="D70" s="75" t="str">
        <f>D57</f>
        <v>Mensal</v>
      </c>
      <c r="E70" s="75">
        <f>E57</f>
        <v>12</v>
      </c>
      <c r="F70" s="76">
        <v>500</v>
      </c>
      <c r="G70" s="85" t="s">
        <v>28</v>
      </c>
      <c r="H70" s="77">
        <v>46037</v>
      </c>
      <c r="I70" s="4" t="s">
        <v>37</v>
      </c>
      <c r="J70" s="4" t="s">
        <v>66</v>
      </c>
      <c r="K70" s="4" t="s">
        <v>111</v>
      </c>
      <c r="L70" s="4" t="s">
        <v>19</v>
      </c>
      <c r="M70" s="35" t="s">
        <v>267</v>
      </c>
      <c r="N70" s="58" t="s">
        <v>269</v>
      </c>
      <c r="P70" s="99"/>
      <c r="Q70" s="100"/>
      <c r="R70" s="100"/>
      <c r="S70" s="103"/>
      <c r="T70" s="102"/>
      <c r="U70" s="100"/>
      <c r="V70" s="100"/>
      <c r="W70" s="100"/>
      <c r="X70" s="100"/>
      <c r="Y70" s="100"/>
      <c r="Z70" s="100"/>
      <c r="AA70" s="100"/>
      <c r="AB70" s="100"/>
      <c r="AC70" s="100"/>
      <c r="AD70" s="104"/>
    </row>
    <row r="71" spans="2:30" ht="66.75" customHeight="1" x14ac:dyDescent="0.2">
      <c r="B71" s="83" t="s">
        <v>213</v>
      </c>
      <c r="C71" s="71" t="s">
        <v>252</v>
      </c>
      <c r="D71" s="33" t="s">
        <v>177</v>
      </c>
      <c r="E71" s="33">
        <v>1</v>
      </c>
      <c r="F71" s="67">
        <v>500</v>
      </c>
      <c r="G71" s="5" t="s">
        <v>26</v>
      </c>
      <c r="H71" s="72">
        <v>46280</v>
      </c>
      <c r="I71" s="4" t="s">
        <v>37</v>
      </c>
      <c r="J71" s="4" t="s">
        <v>66</v>
      </c>
      <c r="K71" s="4" t="s">
        <v>111</v>
      </c>
      <c r="L71" s="4" t="s">
        <v>19</v>
      </c>
      <c r="M71" s="35" t="s">
        <v>268</v>
      </c>
      <c r="N71" s="58" t="s">
        <v>266</v>
      </c>
      <c r="P71" s="99"/>
      <c r="Q71" s="100"/>
      <c r="R71" s="100"/>
      <c r="S71" s="100"/>
      <c r="T71" s="102"/>
      <c r="U71" s="100"/>
      <c r="V71" s="100"/>
      <c r="W71" s="100"/>
      <c r="X71" s="101"/>
      <c r="Y71" s="100"/>
      <c r="Z71" s="100"/>
      <c r="AA71" s="103"/>
      <c r="AB71" s="100"/>
      <c r="AC71" s="100"/>
      <c r="AD71" s="104"/>
    </row>
    <row r="72" spans="2:30" ht="66.75" customHeight="1" x14ac:dyDescent="0.2">
      <c r="B72" s="83" t="s">
        <v>213</v>
      </c>
      <c r="C72" s="64" t="s">
        <v>253</v>
      </c>
      <c r="D72" s="63" t="s">
        <v>177</v>
      </c>
      <c r="E72" s="78">
        <v>1</v>
      </c>
      <c r="F72" s="65">
        <v>300</v>
      </c>
      <c r="G72" s="5" t="s">
        <v>26</v>
      </c>
      <c r="H72" s="73">
        <v>46037</v>
      </c>
      <c r="I72" s="4" t="s">
        <v>37</v>
      </c>
      <c r="J72" s="4" t="s">
        <v>66</v>
      </c>
      <c r="K72" s="4" t="s">
        <v>118</v>
      </c>
      <c r="L72" s="4" t="s">
        <v>19</v>
      </c>
      <c r="M72" s="35" t="s">
        <v>267</v>
      </c>
      <c r="N72" s="58" t="s">
        <v>266</v>
      </c>
      <c r="P72" s="99"/>
      <c r="Q72" s="100"/>
      <c r="R72" s="100"/>
      <c r="S72" s="103"/>
      <c r="T72" s="102"/>
      <c r="U72" s="100"/>
      <c r="V72" s="100"/>
      <c r="W72" s="100"/>
      <c r="X72" s="100"/>
      <c r="Y72" s="100"/>
      <c r="Z72" s="100"/>
      <c r="AA72" s="100"/>
      <c r="AB72" s="100"/>
      <c r="AC72" s="100"/>
      <c r="AD72" s="104"/>
    </row>
    <row r="73" spans="2:30" ht="66.75" customHeight="1" x14ac:dyDescent="0.2">
      <c r="B73" s="178" t="s">
        <v>213</v>
      </c>
      <c r="C73" s="179" t="s">
        <v>254</v>
      </c>
      <c r="D73" s="154" t="s">
        <v>177</v>
      </c>
      <c r="E73" s="154">
        <v>4</v>
      </c>
      <c r="F73" s="180">
        <v>250</v>
      </c>
      <c r="G73" s="149" t="s">
        <v>26</v>
      </c>
      <c r="H73" s="181">
        <v>46081</v>
      </c>
      <c r="I73" s="88" t="s">
        <v>37</v>
      </c>
      <c r="J73" s="88" t="s">
        <v>66</v>
      </c>
      <c r="K73" s="88" t="s">
        <v>118</v>
      </c>
      <c r="L73" s="88" t="s">
        <v>19</v>
      </c>
      <c r="M73" s="91" t="s">
        <v>267</v>
      </c>
      <c r="N73" s="155" t="s">
        <v>266</v>
      </c>
      <c r="P73" s="116"/>
      <c r="Q73" s="117"/>
      <c r="R73" s="117"/>
      <c r="S73" s="133"/>
      <c r="T73" s="134"/>
      <c r="U73" s="117"/>
      <c r="V73" s="117"/>
      <c r="W73" s="117"/>
      <c r="X73" s="117"/>
      <c r="Y73" s="117"/>
      <c r="Z73" s="117"/>
      <c r="AA73" s="117"/>
      <c r="AB73" s="117"/>
      <c r="AC73" s="117"/>
      <c r="AD73" s="135"/>
    </row>
    <row r="74" spans="2:30" ht="390.75" customHeight="1" thickBot="1" x14ac:dyDescent="0.25">
      <c r="B74" s="182" t="s">
        <v>213</v>
      </c>
      <c r="C74" s="183" t="s">
        <v>296</v>
      </c>
      <c r="D74" s="184" t="s">
        <v>162</v>
      </c>
      <c r="E74" s="194" t="s">
        <v>195</v>
      </c>
      <c r="F74" s="196">
        <v>448896.64</v>
      </c>
      <c r="G74" s="195" t="s">
        <v>28</v>
      </c>
      <c r="H74" s="193" t="s">
        <v>168</v>
      </c>
      <c r="I74" s="31" t="s">
        <v>37</v>
      </c>
      <c r="J74" s="31" t="s">
        <v>66</v>
      </c>
      <c r="K74" s="31" t="s">
        <v>111</v>
      </c>
      <c r="L74" s="31" t="s">
        <v>19</v>
      </c>
      <c r="M74" s="60" t="s">
        <v>267</v>
      </c>
      <c r="N74" s="192" t="s">
        <v>297</v>
      </c>
      <c r="P74" s="185"/>
      <c r="Q74" s="186"/>
      <c r="R74" s="186"/>
      <c r="S74" s="191"/>
      <c r="T74" s="190"/>
      <c r="U74" s="187"/>
      <c r="V74" s="188"/>
      <c r="W74" s="186"/>
      <c r="X74" s="186"/>
      <c r="Y74" s="186"/>
      <c r="Z74" s="186"/>
      <c r="AA74" s="186"/>
      <c r="AB74" s="186"/>
      <c r="AC74" s="186"/>
      <c r="AD74" s="189"/>
    </row>
    <row r="75" spans="2:30" ht="15.75" customHeight="1" thickBot="1" x14ac:dyDescent="0.25">
      <c r="B75" s="197" t="s">
        <v>285</v>
      </c>
      <c r="C75" s="198"/>
      <c r="D75" s="198"/>
      <c r="E75" s="199"/>
      <c r="F75" s="32">
        <f>SUM(F35:F74)</f>
        <v>1799964.8399999999</v>
      </c>
      <c r="G75" s="200"/>
      <c r="H75" s="200"/>
      <c r="I75" s="200"/>
      <c r="J75" s="200"/>
      <c r="K75" s="200"/>
      <c r="L75" s="200"/>
      <c r="M75" s="200"/>
      <c r="N75" s="201"/>
    </row>
    <row r="76" spans="2:30" ht="15.75" customHeight="1" x14ac:dyDescent="0.2">
      <c r="P76" s="144"/>
      <c r="Q76" s="261" t="s">
        <v>289</v>
      </c>
      <c r="R76" s="261"/>
      <c r="S76" s="261"/>
      <c r="T76" s="261"/>
      <c r="U76" s="262"/>
    </row>
    <row r="77" spans="2:30" ht="15.75" customHeight="1" thickBot="1" x14ac:dyDescent="0.25">
      <c r="P77" s="145"/>
      <c r="Q77" s="250" t="s">
        <v>290</v>
      </c>
      <c r="R77" s="250"/>
      <c r="S77" s="250"/>
      <c r="T77" s="250"/>
      <c r="U77" s="251"/>
    </row>
    <row r="78" spans="2:30" ht="15.75" customHeight="1" thickBot="1" x14ac:dyDescent="0.25">
      <c r="B78" s="202" t="s">
        <v>286</v>
      </c>
      <c r="C78" s="203"/>
      <c r="D78" s="203"/>
      <c r="E78" s="204"/>
      <c r="F78" s="24">
        <f>F75+F34+F25+F23+F16</f>
        <v>3630540.8285599998</v>
      </c>
      <c r="G78" s="205"/>
      <c r="H78" s="205"/>
      <c r="I78" s="205"/>
      <c r="J78" s="205"/>
      <c r="K78" s="205"/>
      <c r="L78" s="205"/>
      <c r="M78" s="205"/>
      <c r="N78" s="206"/>
    </row>
    <row r="81" spans="6:6" ht="15.75" customHeight="1" x14ac:dyDescent="0.2">
      <c r="F81" s="151"/>
    </row>
    <row r="85" spans="6:6" ht="15.75" customHeight="1" x14ac:dyDescent="0.2">
      <c r="F85" s="151"/>
    </row>
    <row r="86" spans="6:6" ht="15.75" customHeight="1" x14ac:dyDescent="0.2">
      <c r="F86" s="152"/>
    </row>
  </sheetData>
  <mergeCells count="50">
    <mergeCell ref="Q77:U77"/>
    <mergeCell ref="P16:AD16"/>
    <mergeCell ref="P23:AD23"/>
    <mergeCell ref="P25:AD25"/>
    <mergeCell ref="P34:AD34"/>
    <mergeCell ref="Q76:U76"/>
    <mergeCell ref="Z8:Z9"/>
    <mergeCell ref="AA8:AA9"/>
    <mergeCell ref="AB8:AB9"/>
    <mergeCell ref="AC8:AC9"/>
    <mergeCell ref="AD8:AD9"/>
    <mergeCell ref="U8:U9"/>
    <mergeCell ref="V8:V9"/>
    <mergeCell ref="W8:W9"/>
    <mergeCell ref="X8:X9"/>
    <mergeCell ref="Y8:Y9"/>
    <mergeCell ref="P8:P9"/>
    <mergeCell ref="Q8:Q9"/>
    <mergeCell ref="R8:R9"/>
    <mergeCell ref="S8:S9"/>
    <mergeCell ref="T8:T9"/>
    <mergeCell ref="B34:E34"/>
    <mergeCell ref="G34:N34"/>
    <mergeCell ref="F8:F9"/>
    <mergeCell ref="B16:E16"/>
    <mergeCell ref="G16:N16"/>
    <mergeCell ref="B23:E23"/>
    <mergeCell ref="G23:N23"/>
    <mergeCell ref="L8:L9"/>
    <mergeCell ref="C8:C9"/>
    <mergeCell ref="D8:D9"/>
    <mergeCell ref="E8:E9"/>
    <mergeCell ref="B25:E25"/>
    <mergeCell ref="G25:N25"/>
    <mergeCell ref="B75:E75"/>
    <mergeCell ref="G75:N75"/>
    <mergeCell ref="B78:E78"/>
    <mergeCell ref="G78:N78"/>
    <mergeCell ref="O2:AA2"/>
    <mergeCell ref="I8:K8"/>
    <mergeCell ref="B2:N2"/>
    <mergeCell ref="B4:C4"/>
    <mergeCell ref="N8:N9"/>
    <mergeCell ref="M8:M9"/>
    <mergeCell ref="B5:C5"/>
    <mergeCell ref="E4:H4"/>
    <mergeCell ref="E5:H5"/>
    <mergeCell ref="G8:G9"/>
    <mergeCell ref="H8:H9"/>
    <mergeCell ref="B8:B9"/>
  </mergeCells>
  <phoneticPr fontId="7" type="noConversion"/>
  <pageMargins left="0.25" right="0.25" top="0.75" bottom="0.75" header="0.3" footer="0.3"/>
  <pageSetup scale="26" fitToHeight="0" orientation="landscape" r:id="rId1"/>
  <colBreaks count="1" manualBreakCount="1">
    <brk id="14" max="1048575" man="1"/>
  </colBreaks>
  <extLst>
    <ext xmlns:x14="http://schemas.microsoft.com/office/spreadsheetml/2009/9/main" uri="{CCE6A557-97BC-4b89-ADB6-D9C93CAAB3DF}">
      <x14:dataValidations xmlns:xm="http://schemas.microsoft.com/office/excel/2006/main" xWindow="451" yWindow="405" count="5">
        <x14:dataValidation type="list" allowBlank="1" showErrorMessage="1" prompt="FAVOR ESCOLHER UMA DAS OPÇÕES DISPONÍVEIS" xr:uid="{00000000-0002-0000-0100-000000000000}">
          <x14:formula1>
            <xm:f>Listas!$A$2:$A$4</xm:f>
          </x14:formula1>
          <xm:sqref>G10:G15 G26:G33 G24 G17:G21 G35:G74</xm:sqref>
        </x14:dataValidation>
        <x14:dataValidation type="list" showInputMessage="1" showErrorMessage="1" xr:uid="{00000000-0002-0000-0100-000001000000}">
          <x14:formula1>
            <xm:f>Listas!$C$2:$C$8</xm:f>
          </x14:formula1>
          <xm:sqref>L10:L15 L35:L74 L24 L26:L33 L17:L22</xm:sqref>
        </x14:dataValidation>
        <x14:dataValidation type="list" allowBlank="1" showInputMessage="1" showErrorMessage="1" xr:uid="{00000000-0002-0000-0100-000002000000}">
          <x14:formula1>
            <xm:f>Listas!$D$2:$D$9</xm:f>
          </x14:formula1>
          <xm:sqref>I10:I15 I35:I74 I24 I26:I33 Q5:Q7 I17:I22</xm:sqref>
        </x14:dataValidation>
        <x14:dataValidation type="list" allowBlank="1" showInputMessage="1" showErrorMessage="1" xr:uid="{00000000-0002-0000-0100-000003000000}">
          <x14:formula1>
            <xm:f>Listas!$E$2:$E$33</xm:f>
          </x14:formula1>
          <xm:sqref>J10:J15 J35:J74 J24 J26:J33 J17:J22</xm:sqref>
        </x14:dataValidation>
        <x14:dataValidation type="list" allowBlank="1" showInputMessage="1" showErrorMessage="1" xr:uid="{00000000-0002-0000-0100-000004000000}">
          <x14:formula1>
            <xm:f>Listas!$F$2:$F$88</xm:f>
          </x14:formula1>
          <xm:sqref>K10:K15 K35:K74 K24 K26:K33 K17:K22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Planilha5">
    <outlinePr summaryBelow="0" summaryRight="0"/>
  </sheetPr>
  <dimension ref="A1:F88"/>
  <sheetViews>
    <sheetView showGridLines="0" topLeftCell="A13" zoomScale="90" zoomScaleNormal="90" workbookViewId="0">
      <selection activeCell="C8" sqref="C8"/>
    </sheetView>
  </sheetViews>
  <sheetFormatPr defaultColWidth="12.5703125" defaultRowHeight="15.75" customHeight="1" x14ac:dyDescent="0.2"/>
  <cols>
    <col min="1" max="1" width="28.85546875" style="11" bestFit="1" customWidth="1"/>
    <col min="2" max="2" width="19.42578125" style="11" customWidth="1"/>
    <col min="3" max="3" width="57.140625" style="11" bestFit="1" customWidth="1"/>
    <col min="4" max="4" width="12.5703125" style="11"/>
    <col min="5" max="5" width="25.28515625" style="11" customWidth="1"/>
    <col min="6" max="6" width="27.7109375" style="11" customWidth="1"/>
    <col min="7" max="16384" width="12.5703125" style="11"/>
  </cols>
  <sheetData>
    <row r="1" spans="1:6" ht="30" x14ac:dyDescent="0.2">
      <c r="A1" s="6" t="s">
        <v>0</v>
      </c>
      <c r="B1" s="6" t="s">
        <v>11</v>
      </c>
      <c r="C1" s="6" t="s">
        <v>17</v>
      </c>
      <c r="D1" s="10" t="s">
        <v>30</v>
      </c>
      <c r="E1" s="6" t="s">
        <v>31</v>
      </c>
      <c r="F1" s="6" t="s">
        <v>32</v>
      </c>
    </row>
    <row r="2" spans="1:6" ht="25.5" x14ac:dyDescent="0.2">
      <c r="A2" s="12" t="s">
        <v>26</v>
      </c>
      <c r="B2" s="12" t="s">
        <v>4</v>
      </c>
      <c r="C2" s="13" t="s">
        <v>19</v>
      </c>
      <c r="D2" s="14" t="s">
        <v>34</v>
      </c>
      <c r="E2" s="15" t="s">
        <v>42</v>
      </c>
      <c r="F2" s="16" t="s">
        <v>42</v>
      </c>
    </row>
    <row r="3" spans="1:6" ht="51" x14ac:dyDescent="0.2">
      <c r="A3" s="12" t="s">
        <v>27</v>
      </c>
      <c r="B3" s="17" t="s">
        <v>5</v>
      </c>
      <c r="C3" s="18" t="s">
        <v>20</v>
      </c>
      <c r="D3" s="14" t="s">
        <v>35</v>
      </c>
      <c r="E3" s="15" t="s">
        <v>43</v>
      </c>
      <c r="F3" s="16" t="s">
        <v>74</v>
      </c>
    </row>
    <row r="4" spans="1:6" ht="38.25" x14ac:dyDescent="0.2">
      <c r="A4" s="12" t="s">
        <v>28</v>
      </c>
      <c r="B4" s="17" t="s">
        <v>6</v>
      </c>
      <c r="C4" s="18" t="s">
        <v>21</v>
      </c>
      <c r="D4" s="14" t="s">
        <v>36</v>
      </c>
      <c r="E4" s="15" t="s">
        <v>44</v>
      </c>
      <c r="F4" s="16" t="s">
        <v>75</v>
      </c>
    </row>
    <row r="5" spans="1:6" ht="38.25" x14ac:dyDescent="0.2">
      <c r="A5" s="16"/>
      <c r="B5" s="16"/>
      <c r="C5" s="15" t="s">
        <v>22</v>
      </c>
      <c r="D5" s="14" t="s">
        <v>37</v>
      </c>
      <c r="E5" s="15" t="s">
        <v>45</v>
      </c>
      <c r="F5" s="16" t="s">
        <v>76</v>
      </c>
    </row>
    <row r="6" spans="1:6" ht="51" x14ac:dyDescent="0.2">
      <c r="A6" s="16"/>
      <c r="B6" s="16"/>
      <c r="C6" s="15" t="s">
        <v>23</v>
      </c>
      <c r="D6" s="14" t="s">
        <v>38</v>
      </c>
      <c r="E6" s="15" t="s">
        <v>46</v>
      </c>
      <c r="F6" s="16" t="s">
        <v>77</v>
      </c>
    </row>
    <row r="7" spans="1:6" ht="51" x14ac:dyDescent="0.2">
      <c r="A7" s="16"/>
      <c r="B7" s="16"/>
      <c r="C7" s="15" t="s">
        <v>24</v>
      </c>
      <c r="D7" s="14" t="s">
        <v>39</v>
      </c>
      <c r="E7" s="15" t="s">
        <v>47</v>
      </c>
      <c r="F7" s="16" t="s">
        <v>78</v>
      </c>
    </row>
    <row r="8" spans="1:6" ht="114.75" x14ac:dyDescent="0.2">
      <c r="A8" s="16"/>
      <c r="B8" s="16"/>
      <c r="C8" s="15" t="s">
        <v>25</v>
      </c>
      <c r="D8" s="14" t="s">
        <v>40</v>
      </c>
      <c r="E8" s="15" t="s">
        <v>48</v>
      </c>
      <c r="F8" s="16" t="s">
        <v>79</v>
      </c>
    </row>
    <row r="9" spans="1:6" ht="102" x14ac:dyDescent="0.2">
      <c r="D9" s="14" t="s">
        <v>41</v>
      </c>
      <c r="E9" s="15" t="s">
        <v>49</v>
      </c>
      <c r="F9" s="16" t="s">
        <v>80</v>
      </c>
    </row>
    <row r="10" spans="1:6" ht="25.5" x14ac:dyDescent="0.2">
      <c r="E10" s="15" t="s">
        <v>50</v>
      </c>
      <c r="F10" s="16" t="s">
        <v>81</v>
      </c>
    </row>
    <row r="11" spans="1:6" ht="38.25" x14ac:dyDescent="0.2">
      <c r="E11" s="15" t="s">
        <v>51</v>
      </c>
      <c r="F11" s="16" t="s">
        <v>82</v>
      </c>
    </row>
    <row r="12" spans="1:6" ht="38.25" x14ac:dyDescent="0.2">
      <c r="E12" s="15" t="s">
        <v>52</v>
      </c>
      <c r="F12" s="16" t="s">
        <v>83</v>
      </c>
    </row>
    <row r="13" spans="1:6" ht="102" x14ac:dyDescent="0.2">
      <c r="E13" s="15" t="s">
        <v>53</v>
      </c>
      <c r="F13" s="16" t="s">
        <v>84</v>
      </c>
    </row>
    <row r="14" spans="1:6" ht="12.75" customHeight="1" x14ac:dyDescent="0.2">
      <c r="E14" s="15" t="s">
        <v>54</v>
      </c>
      <c r="F14" s="16" t="s">
        <v>85</v>
      </c>
    </row>
    <row r="15" spans="1:6" ht="12.75" customHeight="1" x14ac:dyDescent="0.2">
      <c r="E15" s="15" t="s">
        <v>55</v>
      </c>
      <c r="F15" s="16" t="s">
        <v>86</v>
      </c>
    </row>
    <row r="16" spans="1:6" ht="12.75" customHeight="1" x14ac:dyDescent="0.2">
      <c r="E16" s="15" t="s">
        <v>56</v>
      </c>
      <c r="F16" s="16" t="s">
        <v>87</v>
      </c>
    </row>
    <row r="17" spans="5:6" ht="38.25" x14ac:dyDescent="0.2">
      <c r="E17" s="15" t="s">
        <v>57</v>
      </c>
      <c r="F17" s="16" t="s">
        <v>88</v>
      </c>
    </row>
    <row r="18" spans="5:6" ht="12.75" customHeight="1" x14ac:dyDescent="0.2">
      <c r="E18" s="15" t="s">
        <v>58</v>
      </c>
      <c r="F18" s="16" t="s">
        <v>89</v>
      </c>
    </row>
    <row r="19" spans="5:6" ht="12.75" customHeight="1" x14ac:dyDescent="0.2">
      <c r="E19" s="15" t="s">
        <v>59</v>
      </c>
      <c r="F19" s="16" t="s">
        <v>90</v>
      </c>
    </row>
    <row r="20" spans="5:6" ht="12.75" customHeight="1" x14ac:dyDescent="0.2">
      <c r="E20" s="15" t="s">
        <v>60</v>
      </c>
      <c r="F20" s="16" t="s">
        <v>91</v>
      </c>
    </row>
    <row r="21" spans="5:6" ht="12.75" customHeight="1" x14ac:dyDescent="0.2">
      <c r="E21" s="15" t="s">
        <v>61</v>
      </c>
      <c r="F21" s="16" t="s">
        <v>92</v>
      </c>
    </row>
    <row r="22" spans="5:6" ht="12.75" customHeight="1" x14ac:dyDescent="0.2">
      <c r="E22" s="15" t="s">
        <v>62</v>
      </c>
      <c r="F22" s="16" t="s">
        <v>93</v>
      </c>
    </row>
    <row r="23" spans="5:6" ht="12.75" customHeight="1" x14ac:dyDescent="0.2">
      <c r="E23" s="15" t="s">
        <v>63</v>
      </c>
      <c r="F23" s="16" t="s">
        <v>94</v>
      </c>
    </row>
    <row r="24" spans="5:6" ht="12.75" customHeight="1" x14ac:dyDescent="0.2">
      <c r="E24" s="15" t="s">
        <v>64</v>
      </c>
      <c r="F24" s="16" t="s">
        <v>95</v>
      </c>
    </row>
    <row r="25" spans="5:6" ht="12.75" customHeight="1" x14ac:dyDescent="0.2">
      <c r="E25" s="15" t="s">
        <v>65</v>
      </c>
      <c r="F25" s="16" t="s">
        <v>96</v>
      </c>
    </row>
    <row r="26" spans="5:6" ht="12.75" customHeight="1" x14ac:dyDescent="0.2">
      <c r="E26" s="15" t="s">
        <v>66</v>
      </c>
      <c r="F26" s="16" t="s">
        <v>97</v>
      </c>
    </row>
    <row r="27" spans="5:6" ht="12.75" customHeight="1" x14ac:dyDescent="0.2">
      <c r="E27" s="15" t="s">
        <v>67</v>
      </c>
      <c r="F27" s="16" t="s">
        <v>98</v>
      </c>
    </row>
    <row r="28" spans="5:6" ht="12.75" customHeight="1" x14ac:dyDescent="0.2">
      <c r="E28" s="15" t="s">
        <v>68</v>
      </c>
      <c r="F28" s="16" t="s">
        <v>99</v>
      </c>
    </row>
    <row r="29" spans="5:6" ht="12.75" customHeight="1" x14ac:dyDescent="0.2">
      <c r="E29" s="15" t="s">
        <v>69</v>
      </c>
      <c r="F29" s="16" t="s">
        <v>100</v>
      </c>
    </row>
    <row r="30" spans="5:6" ht="12.75" customHeight="1" x14ac:dyDescent="0.2">
      <c r="E30" s="15" t="s">
        <v>70</v>
      </c>
      <c r="F30" s="16" t="s">
        <v>101</v>
      </c>
    </row>
    <row r="31" spans="5:6" ht="12.75" customHeight="1" x14ac:dyDescent="0.2">
      <c r="E31" s="15" t="s">
        <v>71</v>
      </c>
      <c r="F31" s="16" t="s">
        <v>102</v>
      </c>
    </row>
    <row r="32" spans="5:6" ht="12.75" customHeight="1" x14ac:dyDescent="0.2">
      <c r="E32" s="15" t="s">
        <v>72</v>
      </c>
      <c r="F32" s="16" t="s">
        <v>103</v>
      </c>
    </row>
    <row r="33" spans="5:6" ht="12.75" customHeight="1" x14ac:dyDescent="0.2">
      <c r="E33" s="15" t="s">
        <v>73</v>
      </c>
      <c r="F33" s="16" t="s">
        <v>104</v>
      </c>
    </row>
    <row r="34" spans="5:6" ht="12.75" customHeight="1" x14ac:dyDescent="0.2">
      <c r="F34" s="16" t="s">
        <v>105</v>
      </c>
    </row>
    <row r="35" spans="5:6" ht="12.75" customHeight="1" x14ac:dyDescent="0.2">
      <c r="F35" s="16" t="s">
        <v>106</v>
      </c>
    </row>
    <row r="36" spans="5:6" ht="12.75" customHeight="1" x14ac:dyDescent="0.2">
      <c r="F36" s="16" t="s">
        <v>107</v>
      </c>
    </row>
    <row r="37" spans="5:6" ht="12.75" customHeight="1" x14ac:dyDescent="0.2">
      <c r="F37" s="16" t="s">
        <v>108</v>
      </c>
    </row>
    <row r="38" spans="5:6" ht="12.75" customHeight="1" x14ac:dyDescent="0.2">
      <c r="F38" s="16" t="s">
        <v>109</v>
      </c>
    </row>
    <row r="39" spans="5:6" ht="12.75" customHeight="1" x14ac:dyDescent="0.2">
      <c r="F39" s="16" t="s">
        <v>110</v>
      </c>
    </row>
    <row r="40" spans="5:6" ht="12.75" customHeight="1" x14ac:dyDescent="0.2">
      <c r="F40" s="16" t="s">
        <v>111</v>
      </c>
    </row>
    <row r="41" spans="5:6" ht="12.75" customHeight="1" x14ac:dyDescent="0.2">
      <c r="F41" s="16" t="s">
        <v>112</v>
      </c>
    </row>
    <row r="42" spans="5:6" ht="12.75" customHeight="1" x14ac:dyDescent="0.2">
      <c r="F42" s="16" t="s">
        <v>113</v>
      </c>
    </row>
    <row r="43" spans="5:6" ht="12.75" customHeight="1" x14ac:dyDescent="0.2">
      <c r="F43" s="16" t="s">
        <v>114</v>
      </c>
    </row>
    <row r="44" spans="5:6" ht="12.75" customHeight="1" x14ac:dyDescent="0.2">
      <c r="F44" s="16" t="s">
        <v>115</v>
      </c>
    </row>
    <row r="45" spans="5:6" ht="12.75" customHeight="1" x14ac:dyDescent="0.2">
      <c r="F45" s="16" t="s">
        <v>116</v>
      </c>
    </row>
    <row r="46" spans="5:6" ht="12.75" customHeight="1" x14ac:dyDescent="0.2">
      <c r="F46" s="16" t="s">
        <v>117</v>
      </c>
    </row>
    <row r="47" spans="5:6" ht="12.75" customHeight="1" x14ac:dyDescent="0.2">
      <c r="F47" s="16" t="s">
        <v>118</v>
      </c>
    </row>
    <row r="48" spans="5:6" ht="12.75" customHeight="1" x14ac:dyDescent="0.2">
      <c r="F48" s="16" t="s">
        <v>119</v>
      </c>
    </row>
    <row r="49" spans="6:6" ht="12.75" customHeight="1" x14ac:dyDescent="0.2">
      <c r="F49" s="16" t="s">
        <v>120</v>
      </c>
    </row>
    <row r="50" spans="6:6" ht="12.75" customHeight="1" x14ac:dyDescent="0.2">
      <c r="F50" s="16" t="s">
        <v>121</v>
      </c>
    </row>
    <row r="51" spans="6:6" ht="12.75" customHeight="1" x14ac:dyDescent="0.2">
      <c r="F51" s="16" t="s">
        <v>122</v>
      </c>
    </row>
    <row r="52" spans="6:6" ht="15.75" customHeight="1" x14ac:dyDescent="0.2">
      <c r="F52" s="16" t="s">
        <v>123</v>
      </c>
    </row>
    <row r="53" spans="6:6" ht="15.75" customHeight="1" x14ac:dyDescent="0.2">
      <c r="F53" s="16" t="s">
        <v>124</v>
      </c>
    </row>
    <row r="54" spans="6:6" ht="15.75" customHeight="1" x14ac:dyDescent="0.2">
      <c r="F54" s="16" t="s">
        <v>125</v>
      </c>
    </row>
    <row r="55" spans="6:6" ht="15.75" customHeight="1" x14ac:dyDescent="0.2">
      <c r="F55" s="16" t="s">
        <v>126</v>
      </c>
    </row>
    <row r="56" spans="6:6" ht="15.75" customHeight="1" x14ac:dyDescent="0.2">
      <c r="F56" s="16" t="s">
        <v>127</v>
      </c>
    </row>
    <row r="57" spans="6:6" ht="15.75" customHeight="1" x14ac:dyDescent="0.2">
      <c r="F57" s="16" t="s">
        <v>128</v>
      </c>
    </row>
    <row r="58" spans="6:6" ht="15.75" customHeight="1" x14ac:dyDescent="0.2">
      <c r="F58" s="16" t="s">
        <v>129</v>
      </c>
    </row>
    <row r="59" spans="6:6" ht="15.75" customHeight="1" x14ac:dyDescent="0.2">
      <c r="F59" s="16" t="s">
        <v>130</v>
      </c>
    </row>
    <row r="60" spans="6:6" ht="15.75" customHeight="1" x14ac:dyDescent="0.2">
      <c r="F60" s="16" t="s">
        <v>131</v>
      </c>
    </row>
    <row r="61" spans="6:6" ht="15.75" customHeight="1" x14ac:dyDescent="0.2">
      <c r="F61" s="16" t="s">
        <v>132</v>
      </c>
    </row>
    <row r="62" spans="6:6" ht="15.75" customHeight="1" x14ac:dyDescent="0.2">
      <c r="F62" s="16" t="s">
        <v>133</v>
      </c>
    </row>
    <row r="63" spans="6:6" ht="15.75" customHeight="1" x14ac:dyDescent="0.2">
      <c r="F63" s="16" t="s">
        <v>134</v>
      </c>
    </row>
    <row r="64" spans="6:6" ht="15.75" customHeight="1" x14ac:dyDescent="0.2">
      <c r="F64" s="16" t="s">
        <v>135</v>
      </c>
    </row>
    <row r="65" spans="6:6" ht="15.75" customHeight="1" x14ac:dyDescent="0.2">
      <c r="F65" s="16" t="s">
        <v>136</v>
      </c>
    </row>
    <row r="66" spans="6:6" ht="15.75" customHeight="1" x14ac:dyDescent="0.2">
      <c r="F66" s="16" t="s">
        <v>137</v>
      </c>
    </row>
    <row r="67" spans="6:6" ht="15.75" customHeight="1" x14ac:dyDescent="0.2">
      <c r="F67" s="16" t="s">
        <v>138</v>
      </c>
    </row>
    <row r="68" spans="6:6" ht="15.75" customHeight="1" x14ac:dyDescent="0.2">
      <c r="F68" s="16" t="s">
        <v>139</v>
      </c>
    </row>
    <row r="69" spans="6:6" ht="15.75" customHeight="1" x14ac:dyDescent="0.2">
      <c r="F69" s="16" t="s">
        <v>140</v>
      </c>
    </row>
    <row r="70" spans="6:6" ht="15.75" customHeight="1" x14ac:dyDescent="0.2">
      <c r="F70" s="16" t="s">
        <v>141</v>
      </c>
    </row>
    <row r="71" spans="6:6" ht="15.75" customHeight="1" x14ac:dyDescent="0.2">
      <c r="F71" s="16" t="s">
        <v>142</v>
      </c>
    </row>
    <row r="72" spans="6:6" ht="15.75" customHeight="1" x14ac:dyDescent="0.2">
      <c r="F72" s="16" t="s">
        <v>143</v>
      </c>
    </row>
    <row r="73" spans="6:6" ht="15.75" customHeight="1" x14ac:dyDescent="0.2">
      <c r="F73" s="16" t="s">
        <v>144</v>
      </c>
    </row>
    <row r="74" spans="6:6" ht="15.75" customHeight="1" x14ac:dyDescent="0.2">
      <c r="F74" s="16" t="s">
        <v>145</v>
      </c>
    </row>
    <row r="75" spans="6:6" ht="15.75" customHeight="1" x14ac:dyDescent="0.2">
      <c r="F75" s="16" t="s">
        <v>146</v>
      </c>
    </row>
    <row r="76" spans="6:6" ht="15.75" customHeight="1" x14ac:dyDescent="0.2">
      <c r="F76" s="16" t="s">
        <v>147</v>
      </c>
    </row>
    <row r="77" spans="6:6" ht="15.75" customHeight="1" x14ac:dyDescent="0.2">
      <c r="F77" s="16" t="s">
        <v>148</v>
      </c>
    </row>
    <row r="78" spans="6:6" ht="15.75" customHeight="1" x14ac:dyDescent="0.2">
      <c r="F78" s="16" t="s">
        <v>149</v>
      </c>
    </row>
    <row r="79" spans="6:6" ht="15.75" customHeight="1" x14ac:dyDescent="0.2">
      <c r="F79" s="16" t="s">
        <v>150</v>
      </c>
    </row>
    <row r="80" spans="6:6" ht="15.75" customHeight="1" x14ac:dyDescent="0.2">
      <c r="F80" s="16" t="s">
        <v>151</v>
      </c>
    </row>
    <row r="81" spans="6:6" ht="15.75" customHeight="1" x14ac:dyDescent="0.2">
      <c r="F81" s="16" t="s">
        <v>152</v>
      </c>
    </row>
    <row r="82" spans="6:6" ht="15.75" customHeight="1" x14ac:dyDescent="0.2">
      <c r="F82" s="16" t="s">
        <v>153</v>
      </c>
    </row>
    <row r="83" spans="6:6" ht="15.75" customHeight="1" x14ac:dyDescent="0.2">
      <c r="F83" s="16" t="s">
        <v>154</v>
      </c>
    </row>
    <row r="84" spans="6:6" ht="15.75" customHeight="1" x14ac:dyDescent="0.2">
      <c r="F84" s="16" t="s">
        <v>155</v>
      </c>
    </row>
    <row r="85" spans="6:6" ht="15.75" customHeight="1" x14ac:dyDescent="0.2">
      <c r="F85" s="16" t="s">
        <v>156</v>
      </c>
    </row>
    <row r="86" spans="6:6" ht="15.75" customHeight="1" x14ac:dyDescent="0.2">
      <c r="F86" s="16" t="s">
        <v>157</v>
      </c>
    </row>
    <row r="87" spans="6:6" ht="15.75" customHeight="1" x14ac:dyDescent="0.2">
      <c r="F87" s="16" t="s">
        <v>158</v>
      </c>
    </row>
    <row r="88" spans="6:6" ht="15.75" customHeight="1" x14ac:dyDescent="0.2">
      <c r="F88" s="16" t="s">
        <v>159</v>
      </c>
    </row>
  </sheetData>
  <pageMargins left="0.511811024" right="0.511811024" top="0.78740157499999996" bottom="0.78740157499999996" header="0.31496062000000002" footer="0.3149606200000000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Planilha1"/>
  <dimension ref="A1:A60"/>
  <sheetViews>
    <sheetView topLeftCell="B1" workbookViewId="0">
      <selection activeCell="A8" sqref="A1:A1048576"/>
    </sheetView>
  </sheetViews>
  <sheetFormatPr defaultRowHeight="12.75" x14ac:dyDescent="0.2"/>
  <cols>
    <col min="1" max="1" width="9.140625" hidden="1" customWidth="1"/>
  </cols>
  <sheetData>
    <row r="1" spans="1:1" ht="12.75" customHeight="1" x14ac:dyDescent="0.2">
      <c r="A1" s="3" t="str">
        <f>IFERROR(IF(INDEX(#REF!,MATCH(LEFT(PCA!#REF!,6),#REF!,0))&lt;&gt;"",INDEX(#REF!,MATCH(LEFT(PCA!#REF!,6),#REF!,0)),""),"")</f>
        <v/>
      </c>
    </row>
    <row r="2" spans="1:1" x14ac:dyDescent="0.2">
      <c r="A2" s="3" t="str">
        <f>IFERROR(IF(INDEX(#REF!,MATCH(LEFT(PCA!#REF!,6),#REF!,0))&lt;&gt;"",INDEX(#REF!,MATCH(LEFT(PCA!#REF!,6),#REF!,0)),""),"")</f>
        <v/>
      </c>
    </row>
    <row r="3" spans="1:1" x14ac:dyDescent="0.2">
      <c r="A3" s="3" t="str">
        <f>IFERROR(IF(INDEX(#REF!,MATCH(LEFT(PCA!#REF!,6),#REF!,0))&lt;&gt;"",INDEX(#REF!,MATCH(LEFT(PCA!#REF!,6),#REF!,0)),""),"")</f>
        <v/>
      </c>
    </row>
    <row r="4" spans="1:1" x14ac:dyDescent="0.2">
      <c r="A4" s="3" t="str">
        <f>IFERROR(IF(INDEX(#REF!,MATCH(LEFT(PCA!#REF!,6),#REF!,0))&lt;&gt;"",INDEX(#REF!,MATCH(LEFT(PCA!#REF!,6),#REF!,0)),""),"")</f>
        <v/>
      </c>
    </row>
    <row r="5" spans="1:1" x14ac:dyDescent="0.2">
      <c r="A5" s="3" t="str">
        <f>IFERROR(IF(INDEX(#REF!,MATCH(LEFT(PCA!#REF!,6),#REF!,0))&lt;&gt;"",INDEX(#REF!,MATCH(LEFT(PCA!#REF!,6),#REF!,0)),""),"")</f>
        <v/>
      </c>
    </row>
    <row r="6" spans="1:1" x14ac:dyDescent="0.2">
      <c r="A6" s="3" t="str">
        <f>IFERROR(IF(INDEX(#REF!,MATCH(LEFT(PCA!#REF!,6),#REF!,0))&lt;&gt;"",INDEX(#REF!,MATCH(LEFT(PCA!#REF!,6),#REF!,0)),""),"")</f>
        <v/>
      </c>
    </row>
    <row r="7" spans="1:1" x14ac:dyDescent="0.2">
      <c r="A7" s="3" t="str">
        <f>IFERROR(IF(INDEX(#REF!,MATCH(LEFT(PCA!#REF!,6),#REF!,0))&lt;&gt;"",INDEX(#REF!,MATCH(LEFT(PCA!#REF!,6),#REF!,0)),""),"")</f>
        <v/>
      </c>
    </row>
    <row r="8" spans="1:1" x14ac:dyDescent="0.2">
      <c r="A8" s="3" t="str">
        <f>IFERROR(IF(INDEX(#REF!,MATCH(LEFT(PCA!#REF!,6),#REF!,0))&lt;&gt;"",INDEX(#REF!,MATCH(LEFT(PCA!#REF!,6),#REF!,0)),""),"")</f>
        <v/>
      </c>
    </row>
    <row r="9" spans="1:1" x14ac:dyDescent="0.2">
      <c r="A9" s="3" t="str">
        <f>IFERROR(IF(INDEX(#REF!,MATCH(LEFT(PCA!#REF!,6),#REF!,0))&lt;&gt;"",INDEX(#REF!,MATCH(LEFT(PCA!#REF!,6),#REF!,0)),""),"")</f>
        <v/>
      </c>
    </row>
    <row r="10" spans="1:1" x14ac:dyDescent="0.2">
      <c r="A10" s="3" t="str">
        <f>IFERROR(IF(INDEX(#REF!,MATCH(LEFT(PCA!#REF!,6),#REF!,0))&lt;&gt;"",INDEX(#REF!,MATCH(LEFT(PCA!#REF!,6),#REF!,0)),""),"")</f>
        <v/>
      </c>
    </row>
    <row r="11" spans="1:1" x14ac:dyDescent="0.2">
      <c r="A11" s="3" t="str">
        <f>IFERROR(IF(INDEX(#REF!,MATCH(LEFT(PCA!#REF!,6),#REF!,0))&lt;&gt;"",INDEX(#REF!,MATCH(LEFT(PCA!#REF!,6),#REF!,0)),""),"")</f>
        <v/>
      </c>
    </row>
    <row r="12" spans="1:1" x14ac:dyDescent="0.2">
      <c r="A12" s="3" t="str">
        <f>IFERROR(IF(INDEX(#REF!,MATCH(LEFT(PCA!#REF!,6),#REF!,0))&lt;&gt;"",INDEX(#REF!,MATCH(LEFT(PCA!#REF!,6),#REF!,0)),""),"")</f>
        <v/>
      </c>
    </row>
    <row r="13" spans="1:1" x14ac:dyDescent="0.2">
      <c r="A13" s="3" t="str">
        <f>IFERROR(IF(INDEX(#REF!,MATCH(LEFT(PCA!#REF!,6),#REF!,0))&lt;&gt;"",INDEX(#REF!,MATCH(LEFT(PCA!#REF!,6),#REF!,0)),""),"")</f>
        <v/>
      </c>
    </row>
    <row r="14" spans="1:1" x14ac:dyDescent="0.2">
      <c r="A14" s="3" t="str">
        <f>IFERROR(IF(INDEX(#REF!,MATCH(LEFT(PCA!#REF!,6),#REF!,0))&lt;&gt;"",INDEX(#REF!,MATCH(LEFT(PCA!#REF!,6),#REF!,0)),""),"")</f>
        <v/>
      </c>
    </row>
    <row r="15" spans="1:1" x14ac:dyDescent="0.2">
      <c r="A15" s="3" t="str">
        <f>IFERROR(IF(INDEX(#REF!,MATCH(LEFT(PCA!#REF!,6),#REF!,0))&lt;&gt;"",INDEX(#REF!,MATCH(LEFT(PCA!#REF!,6),#REF!,0)),""),"")</f>
        <v/>
      </c>
    </row>
    <row r="16" spans="1:1" x14ac:dyDescent="0.2">
      <c r="A16" s="3" t="str">
        <f>IFERROR(IF(INDEX(#REF!,MATCH(LEFT(PCA!#REF!,6),#REF!,0))&lt;&gt;"",INDEX(#REF!,MATCH(LEFT(PCA!#REF!,6),#REF!,0)),""),"")</f>
        <v/>
      </c>
    </row>
    <row r="17" spans="1:1" x14ac:dyDescent="0.2">
      <c r="A17" s="3" t="str">
        <f>IFERROR(IF(INDEX(#REF!,MATCH(LEFT(PCA!#REF!,6),#REF!,0))&lt;&gt;"",INDEX(#REF!,MATCH(LEFT(PCA!#REF!,6),#REF!,0)),""),"")</f>
        <v/>
      </c>
    </row>
    <row r="18" spans="1:1" x14ac:dyDescent="0.2">
      <c r="A18" s="3" t="str">
        <f>IFERROR(IF(INDEX(#REF!,MATCH(LEFT(PCA!#REF!,6),#REF!,0))&lt;&gt;"",INDEX(#REF!,MATCH(LEFT(PCA!#REF!,6),#REF!,0)),""),"")</f>
        <v/>
      </c>
    </row>
    <row r="19" spans="1:1" x14ac:dyDescent="0.2">
      <c r="A19" s="3" t="str">
        <f>IFERROR(IF(INDEX(#REF!,MATCH(LEFT(PCA!#REF!,6),#REF!,0))&lt;&gt;"",INDEX(#REF!,MATCH(LEFT(PCA!#REF!,6),#REF!,0)),""),"")</f>
        <v/>
      </c>
    </row>
    <row r="20" spans="1:1" x14ac:dyDescent="0.2">
      <c r="A20" s="3" t="str">
        <f>IFERROR(IF(INDEX(#REF!,MATCH(LEFT(PCA!#REF!,6),#REF!,0))&lt;&gt;"",INDEX(#REF!,MATCH(LEFT(PCA!#REF!,6),#REF!,0)),""),"")</f>
        <v/>
      </c>
    </row>
    <row r="21" spans="1:1" x14ac:dyDescent="0.2">
      <c r="A21" s="3" t="str">
        <f>IFERROR(IF(INDEX(#REF!,MATCH(LEFT(PCA!#REF!,6),#REF!,0))&lt;&gt;"",INDEX(#REF!,MATCH(LEFT(PCA!#REF!,6),#REF!,0)),""),"")</f>
        <v/>
      </c>
    </row>
    <row r="22" spans="1:1" x14ac:dyDescent="0.2">
      <c r="A22" s="3" t="str">
        <f>IFERROR(IF(INDEX(#REF!,MATCH(LEFT(PCA!#REF!,6),#REF!,0))&lt;&gt;"",INDEX(#REF!,MATCH(LEFT(PCA!#REF!,6),#REF!,0)),""),"")</f>
        <v/>
      </c>
    </row>
    <row r="23" spans="1:1" x14ac:dyDescent="0.2">
      <c r="A23" s="3" t="str">
        <f>IFERROR(IF(INDEX(#REF!,MATCH(LEFT(PCA!#REF!,6),#REF!,0))&lt;&gt;"",INDEX(#REF!,MATCH(LEFT(PCA!#REF!,6),#REF!,0)),""),"")</f>
        <v/>
      </c>
    </row>
    <row r="24" spans="1:1" x14ac:dyDescent="0.2">
      <c r="A24" s="3" t="str">
        <f>IFERROR(IF(INDEX(#REF!,MATCH(LEFT(PCA!#REF!,6),#REF!,0))&lt;&gt;"",INDEX(#REF!,MATCH(LEFT(PCA!#REF!,6),#REF!,0)),""),"")</f>
        <v/>
      </c>
    </row>
    <row r="25" spans="1:1" x14ac:dyDescent="0.2">
      <c r="A25" s="3" t="str">
        <f>IFERROR(IF(INDEX(#REF!,MATCH(LEFT(PCA!#REF!,6),#REF!,0))&lt;&gt;"",INDEX(#REF!,MATCH(LEFT(PCA!#REF!,6),#REF!,0)),""),"")</f>
        <v/>
      </c>
    </row>
    <row r="26" spans="1:1" x14ac:dyDescent="0.2">
      <c r="A26" s="3" t="str">
        <f>IFERROR(IF(INDEX(#REF!,MATCH(LEFT(PCA!#REF!,6),#REF!,0))&lt;&gt;"",INDEX(#REF!,MATCH(LEFT(PCA!#REF!,6),#REF!,0)),""),"")</f>
        <v/>
      </c>
    </row>
    <row r="27" spans="1:1" x14ac:dyDescent="0.2">
      <c r="A27" s="3" t="str">
        <f>IFERROR(IF(INDEX(#REF!,MATCH(LEFT(PCA!#REF!,6),#REF!,0))&lt;&gt;"",INDEX(#REF!,MATCH(LEFT(PCA!#REF!,6),#REF!,0)),""),"")</f>
        <v/>
      </c>
    </row>
    <row r="28" spans="1:1" x14ac:dyDescent="0.2">
      <c r="A28" s="3" t="str">
        <f>IFERROR(IF(INDEX(#REF!,MATCH(LEFT(PCA!#REF!,6),#REF!,0))&lt;&gt;"",INDEX(#REF!,MATCH(LEFT(PCA!#REF!,6),#REF!,0)),""),"")</f>
        <v/>
      </c>
    </row>
    <row r="29" spans="1:1" x14ac:dyDescent="0.2">
      <c r="A29" s="3" t="str">
        <f>IFERROR(IF(INDEX(#REF!,MATCH(LEFT(PCA!#REF!,6),#REF!,0))&lt;&gt;"",INDEX(#REF!,MATCH(LEFT(PCA!#REF!,6),#REF!,0)),""),"")</f>
        <v/>
      </c>
    </row>
    <row r="30" spans="1:1" x14ac:dyDescent="0.2">
      <c r="A30" s="3" t="str">
        <f>IFERROR(IF(INDEX(#REF!,MATCH(LEFT(PCA!#REF!,6),#REF!,0))&lt;&gt;"",INDEX(#REF!,MATCH(LEFT(PCA!#REF!,6),#REF!,0)),""),"")</f>
        <v/>
      </c>
    </row>
    <row r="31" spans="1:1" x14ac:dyDescent="0.2">
      <c r="A31" s="3" t="str">
        <f>IFERROR(IF(INDEX(#REF!,MATCH(LEFT(PCA!#REF!,6),#REF!,0))&lt;&gt;"",INDEX(#REF!,MATCH(LEFT(PCA!#REF!,6),#REF!,0)),""),"")</f>
        <v/>
      </c>
    </row>
    <row r="32" spans="1:1" x14ac:dyDescent="0.2">
      <c r="A32" s="3" t="str">
        <f>IFERROR(IF(INDEX(#REF!,MATCH(LEFT(PCA!#REF!,6),#REF!,0))&lt;&gt;"",INDEX(#REF!,MATCH(LEFT(PCA!#REF!,6),#REF!,0)),""),"")</f>
        <v/>
      </c>
    </row>
    <row r="33" spans="1:1" x14ac:dyDescent="0.2">
      <c r="A33" s="3" t="str">
        <f>IFERROR(IF(INDEX(#REF!,MATCH(LEFT(PCA!#REF!,6),#REF!,0))&lt;&gt;"",INDEX(#REF!,MATCH(LEFT(PCA!#REF!,6),#REF!,0)),""),"")</f>
        <v/>
      </c>
    </row>
    <row r="34" spans="1:1" x14ac:dyDescent="0.2">
      <c r="A34" s="3" t="str">
        <f>IFERROR(IF(INDEX(#REF!,MATCH(LEFT(PCA!#REF!,6),#REF!,0))&lt;&gt;"",INDEX(#REF!,MATCH(LEFT(PCA!#REF!,6),#REF!,0)),""),"")</f>
        <v/>
      </c>
    </row>
    <row r="35" spans="1:1" x14ac:dyDescent="0.2">
      <c r="A35" s="3" t="str">
        <f>IFERROR(IF(INDEX(#REF!,MATCH(LEFT(PCA!#REF!,6),#REF!,0))&lt;&gt;"",INDEX(#REF!,MATCH(LEFT(PCA!#REF!,6),#REF!,0)),""),"")</f>
        <v/>
      </c>
    </row>
    <row r="36" spans="1:1" x14ac:dyDescent="0.2">
      <c r="A36" s="3" t="str">
        <f>IFERROR(IF(INDEX(#REF!,MATCH(LEFT(PCA!#REF!,6),#REF!,0))&lt;&gt;"",INDEX(#REF!,MATCH(LEFT(PCA!#REF!,6),#REF!,0)),""),"")</f>
        <v/>
      </c>
    </row>
    <row r="37" spans="1:1" x14ac:dyDescent="0.2">
      <c r="A37" s="3" t="str">
        <f>IFERROR(IF(INDEX(#REF!,MATCH(LEFT(PCA!#REF!,6),#REF!,0))&lt;&gt;"",INDEX(#REF!,MATCH(LEFT(PCA!#REF!,6),#REF!,0)),""),"")</f>
        <v/>
      </c>
    </row>
    <row r="38" spans="1:1" x14ac:dyDescent="0.2">
      <c r="A38" s="3" t="str">
        <f>IFERROR(IF(INDEX(#REF!,MATCH(LEFT(PCA!#REF!,6),#REF!,0))&lt;&gt;"",INDEX(#REF!,MATCH(LEFT(PCA!#REF!,6),#REF!,0)),""),"")</f>
        <v/>
      </c>
    </row>
    <row r="39" spans="1:1" x14ac:dyDescent="0.2">
      <c r="A39" s="3" t="str">
        <f>IFERROR(IF(INDEX(#REF!,MATCH(LEFT(PCA!#REF!,6),#REF!,0))&lt;&gt;"",INDEX(#REF!,MATCH(LEFT(PCA!#REF!,6),#REF!,0)),""),"")</f>
        <v/>
      </c>
    </row>
    <row r="40" spans="1:1" x14ac:dyDescent="0.2">
      <c r="A40" s="3" t="str">
        <f>IFERROR(IF(INDEX(#REF!,MATCH(LEFT(PCA!#REF!,6),#REF!,0))&lt;&gt;"",INDEX(#REF!,MATCH(LEFT(PCA!#REF!,6),#REF!,0)),""),"")</f>
        <v/>
      </c>
    </row>
    <row r="41" spans="1:1" x14ac:dyDescent="0.2">
      <c r="A41" s="3" t="str">
        <f>IFERROR(IF(INDEX(#REF!,MATCH(LEFT(PCA!#REF!,6),#REF!,0))&lt;&gt;"",INDEX(#REF!,MATCH(LEFT(PCA!#REF!,6),#REF!,0)),""),"")</f>
        <v/>
      </c>
    </row>
    <row r="42" spans="1:1" x14ac:dyDescent="0.2">
      <c r="A42" s="3" t="str">
        <f>IFERROR(IF(INDEX(#REF!,MATCH(LEFT(PCA!#REF!,6),#REF!,0))&lt;&gt;"",INDEX(#REF!,MATCH(LEFT(PCA!#REF!,6),#REF!,0)),""),"")</f>
        <v/>
      </c>
    </row>
    <row r="43" spans="1:1" x14ac:dyDescent="0.2">
      <c r="A43" s="3" t="str">
        <f>IFERROR(IF(INDEX(#REF!,MATCH(LEFT(PCA!#REF!,6),#REF!,0))&lt;&gt;"",INDEX(#REF!,MATCH(LEFT(PCA!#REF!,6),#REF!,0)),""),"")</f>
        <v/>
      </c>
    </row>
    <row r="44" spans="1:1" x14ac:dyDescent="0.2">
      <c r="A44" s="3" t="str">
        <f>IFERROR(IF(INDEX(#REF!,MATCH(LEFT(PCA!#REF!,6),#REF!,0))&lt;&gt;"",INDEX(#REF!,MATCH(LEFT(PCA!#REF!,6),#REF!,0)),""),"")</f>
        <v/>
      </c>
    </row>
    <row r="45" spans="1:1" x14ac:dyDescent="0.2">
      <c r="A45" s="3" t="str">
        <f>IFERROR(IF(INDEX(#REF!,MATCH(LEFT(PCA!#REF!,6),#REF!,0))&lt;&gt;"",INDEX(#REF!,MATCH(LEFT(PCA!#REF!,6),#REF!,0)),""),"")</f>
        <v/>
      </c>
    </row>
    <row r="46" spans="1:1" x14ac:dyDescent="0.2">
      <c r="A46" s="3" t="str">
        <f>IFERROR(IF(INDEX(#REF!,MATCH(LEFT(PCA!#REF!,6),#REF!,0))&lt;&gt;"",INDEX(#REF!,MATCH(LEFT(PCA!#REF!,6),#REF!,0)),""),"")</f>
        <v/>
      </c>
    </row>
    <row r="47" spans="1:1" x14ac:dyDescent="0.2">
      <c r="A47" s="3" t="str">
        <f>IFERROR(IF(INDEX(#REF!,MATCH(LEFT(PCA!#REF!,6),#REF!,0))&lt;&gt;"",INDEX(#REF!,MATCH(LEFT(PCA!#REF!,6),#REF!,0)),""),"")</f>
        <v/>
      </c>
    </row>
    <row r="48" spans="1:1" x14ac:dyDescent="0.2">
      <c r="A48" s="3" t="str">
        <f>IFERROR(IF(INDEX(#REF!,MATCH(LEFT(PCA!#REF!,6),#REF!,0))&lt;&gt;"",INDEX(#REF!,MATCH(LEFT(PCA!#REF!,6),#REF!,0)),""),"")</f>
        <v/>
      </c>
    </row>
    <row r="49" spans="1:1" x14ac:dyDescent="0.2">
      <c r="A49" s="3" t="str">
        <f>IFERROR(IF(INDEX(#REF!,MATCH(LEFT(PCA!#REF!,6),#REF!,0))&lt;&gt;"",INDEX(#REF!,MATCH(LEFT(PCA!#REF!,6),#REF!,0)),""),"")</f>
        <v/>
      </c>
    </row>
    <row r="50" spans="1:1" x14ac:dyDescent="0.2">
      <c r="A50" s="3" t="str">
        <f>IFERROR(IF(INDEX(#REF!,MATCH(LEFT(PCA!#REF!,6),#REF!,0))&lt;&gt;"",INDEX(#REF!,MATCH(LEFT(PCA!#REF!,6),#REF!,0)),""),"")</f>
        <v/>
      </c>
    </row>
    <row r="51" spans="1:1" x14ac:dyDescent="0.2">
      <c r="A51" s="3" t="str">
        <f>IFERROR(IF(INDEX(#REF!,MATCH(LEFT(PCA!#REF!,6),#REF!,0))&lt;&gt;"",INDEX(#REF!,MATCH(LEFT(PCA!#REF!,6),#REF!,0)),""),"")</f>
        <v/>
      </c>
    </row>
    <row r="52" spans="1:1" x14ac:dyDescent="0.2">
      <c r="A52" s="3" t="str">
        <f>IFERROR(IF(INDEX(#REF!,MATCH(LEFT(PCA!#REF!,6),#REF!,0))&lt;&gt;"",INDEX(#REF!,MATCH(LEFT(PCA!#REF!,6),#REF!,0)),""),"")</f>
        <v/>
      </c>
    </row>
    <row r="53" spans="1:1" x14ac:dyDescent="0.2">
      <c r="A53" s="3" t="str">
        <f>IFERROR(IF(INDEX(#REF!,MATCH(LEFT(PCA!#REF!,6),#REF!,0))&lt;&gt;"",INDEX(#REF!,MATCH(LEFT(PCA!#REF!,6),#REF!,0)),""),"")</f>
        <v/>
      </c>
    </row>
    <row r="54" spans="1:1" x14ac:dyDescent="0.2">
      <c r="A54" s="3" t="str">
        <f>IFERROR(IF(INDEX(#REF!,MATCH(LEFT(PCA!#REF!,6),#REF!,0))&lt;&gt;"",INDEX(#REF!,MATCH(LEFT(PCA!#REF!,6),#REF!,0)),""),"")</f>
        <v/>
      </c>
    </row>
    <row r="55" spans="1:1" x14ac:dyDescent="0.2">
      <c r="A55" s="3" t="str">
        <f>IFERROR(IF(INDEX(#REF!,MATCH(LEFT(PCA!#REF!,6),#REF!,0))&lt;&gt;"",INDEX(#REF!,MATCH(LEFT(PCA!#REF!,6),#REF!,0)),""),"")</f>
        <v/>
      </c>
    </row>
    <row r="56" spans="1:1" x14ac:dyDescent="0.2">
      <c r="A56" s="3" t="str">
        <f>IFERROR(IF(INDEX(#REF!,MATCH(LEFT(PCA!#REF!,6),#REF!,0))&lt;&gt;"",INDEX(#REF!,MATCH(LEFT(PCA!#REF!,6),#REF!,0)),""),"")</f>
        <v/>
      </c>
    </row>
    <row r="57" spans="1:1" x14ac:dyDescent="0.2">
      <c r="A57" s="3" t="str">
        <f>IFERROR(IF(INDEX(#REF!,MATCH(LEFT(PCA!#REF!,6),#REF!,0))&lt;&gt;"",INDEX(#REF!,MATCH(LEFT(PCA!#REF!,6),#REF!,0)),""),"")</f>
        <v/>
      </c>
    </row>
    <row r="58" spans="1:1" x14ac:dyDescent="0.2">
      <c r="A58" s="3" t="str">
        <f>IFERROR(IF(INDEX(#REF!,MATCH(LEFT(PCA!#REF!,6),#REF!,0))&lt;&gt;"",INDEX(#REF!,MATCH(LEFT(PCA!#REF!,6),#REF!,0)),""),"")</f>
        <v/>
      </c>
    </row>
    <row r="59" spans="1:1" x14ac:dyDescent="0.2">
      <c r="A59" s="3" t="str">
        <f>IFERROR(IF(INDEX(#REF!,MATCH(LEFT(PCA!#REF!,6),#REF!,0))&lt;&gt;"",INDEX(#REF!,MATCH(LEFT(PCA!#REF!,6),#REF!,0)),""),"")</f>
        <v/>
      </c>
    </row>
    <row r="60" spans="1:1" x14ac:dyDescent="0.2">
      <c r="A60" s="3" t="str">
        <f>IFERROR(IF(INDEX(#REF!,MATCH(LEFT(PCA!#REF!,6),#REF!,0))&lt;&gt;"",INDEX(#REF!,MATCH(LEFT(PCA!#REF!,6),#REF!,0)),""),"")</f>
        <v/>
      </c>
    </row>
  </sheetData>
  <pageMargins left="0.511811024" right="0.511811024" top="0.78740157499999996" bottom="0.78740157499999996" header="0.31496062000000002" footer="0.3149606200000000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2</vt:i4>
      </vt:variant>
    </vt:vector>
  </HeadingPairs>
  <TitlesOfParts>
    <vt:vector size="2" baseType="lpstr">
      <vt:lpstr>PCA</vt:lpstr>
      <vt:lpstr>Listas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Micaele Martins de Carvalho</dc:creator>
  <cp:lastModifiedBy>Andressa Canhamaque Silva e Silva</cp:lastModifiedBy>
  <cp:lastPrinted>2026-01-20T11:45:02Z</cp:lastPrinted>
  <dcterms:created xsi:type="dcterms:W3CDTF">2024-04-04T15:56:39Z</dcterms:created>
  <dcterms:modified xsi:type="dcterms:W3CDTF">2026-03-31T17:29:33Z</dcterms:modified>
</cp:coreProperties>
</file>